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925" windowHeight="9810"/>
  </bookViews>
  <sheets>
    <sheet name="Sheet1" sheetId="1" r:id="rId1"/>
  </sheets>
  <definedNames>
    <definedName name="_xlnm._FilterDatabase" localSheetId="0" hidden="1">Sheet1!$A$5:$XEY$5</definedName>
    <definedName name="_xlnm.Print_Titles" localSheetId="0">Sheet1!$4:$6</definedName>
  </definedNames>
  <calcPr calcId="145621"/>
</workbook>
</file>

<file path=xl/calcChain.xml><?xml version="1.0" encoding="utf-8"?>
<calcChain xmlns="http://schemas.openxmlformats.org/spreadsheetml/2006/main">
  <c r="G578" i="1" l="1"/>
  <c r="G577" i="1"/>
  <c r="G576" i="1"/>
  <c r="K575" i="1"/>
  <c r="J575" i="1"/>
  <c r="I575" i="1"/>
  <c r="H575" i="1"/>
  <c r="G575" i="1"/>
  <c r="G574" i="1"/>
  <c r="G573" i="1"/>
  <c r="G572" i="1"/>
  <c r="G571" i="1"/>
  <c r="G570" i="1"/>
  <c r="K569" i="1"/>
  <c r="J569" i="1"/>
  <c r="I569" i="1"/>
  <c r="H569" i="1"/>
  <c r="G569" i="1"/>
  <c r="G568" i="1"/>
  <c r="G567" i="1"/>
  <c r="G566" i="1"/>
  <c r="G565" i="1"/>
  <c r="G564" i="1"/>
  <c r="K563" i="1"/>
  <c r="J563" i="1"/>
  <c r="I563" i="1"/>
  <c r="H563" i="1"/>
  <c r="G563" i="1"/>
  <c r="K562" i="1"/>
  <c r="J562" i="1"/>
  <c r="I562" i="1"/>
  <c r="H562" i="1"/>
  <c r="G562" i="1"/>
  <c r="G561" i="1"/>
  <c r="G560" i="1"/>
  <c r="G559" i="1"/>
  <c r="G558" i="1"/>
  <c r="K557" i="1"/>
  <c r="J557" i="1"/>
  <c r="I557" i="1"/>
  <c r="H557" i="1"/>
  <c r="G557" i="1"/>
  <c r="G556" i="1"/>
  <c r="G555" i="1"/>
  <c r="K554" i="1"/>
  <c r="J554" i="1"/>
  <c r="I554" i="1"/>
  <c r="H554" i="1"/>
  <c r="G554" i="1"/>
  <c r="G553" i="1"/>
  <c r="G552" i="1"/>
  <c r="G551" i="1"/>
  <c r="G550" i="1"/>
  <c r="K549" i="1"/>
  <c r="J549" i="1"/>
  <c r="I549" i="1"/>
  <c r="H549" i="1"/>
  <c r="G549" i="1"/>
  <c r="G548" i="1"/>
  <c r="G547" i="1"/>
  <c r="G546" i="1"/>
  <c r="K545" i="1"/>
  <c r="J545" i="1"/>
  <c r="I545" i="1"/>
  <c r="H545" i="1"/>
  <c r="G545" i="1"/>
  <c r="G544" i="1"/>
  <c r="G543" i="1"/>
  <c r="K542" i="1"/>
  <c r="J542" i="1"/>
  <c r="I542" i="1"/>
  <c r="H542" i="1"/>
  <c r="G542" i="1"/>
  <c r="G541" i="1"/>
  <c r="G540" i="1"/>
  <c r="G539" i="1"/>
  <c r="G538" i="1"/>
  <c r="G537" i="1"/>
  <c r="K536" i="1"/>
  <c r="J536" i="1"/>
  <c r="I536" i="1"/>
  <c r="H536" i="1"/>
  <c r="G536" i="1"/>
  <c r="K535" i="1"/>
  <c r="J535" i="1"/>
  <c r="I535" i="1"/>
  <c r="H535" i="1"/>
  <c r="G535" i="1"/>
  <c r="G534" i="1"/>
  <c r="G533" i="1"/>
  <c r="G532" i="1"/>
  <c r="G531" i="1"/>
  <c r="K530" i="1"/>
  <c r="J530" i="1"/>
  <c r="I530" i="1"/>
  <c r="H530" i="1"/>
  <c r="G530" i="1"/>
  <c r="G529" i="1"/>
  <c r="G528" i="1"/>
  <c r="K527" i="1"/>
  <c r="J527" i="1"/>
  <c r="I527" i="1"/>
  <c r="H527" i="1"/>
  <c r="G527" i="1"/>
  <c r="G526" i="1"/>
  <c r="G525" i="1"/>
  <c r="G524" i="1"/>
  <c r="K523" i="1"/>
  <c r="J523" i="1"/>
  <c r="I523" i="1"/>
  <c r="H523" i="1"/>
  <c r="G523" i="1"/>
  <c r="G522" i="1"/>
  <c r="G521" i="1"/>
  <c r="K520" i="1"/>
  <c r="J520" i="1"/>
  <c r="I520" i="1"/>
  <c r="H520" i="1"/>
  <c r="G520" i="1"/>
  <c r="G519" i="1"/>
  <c r="G518" i="1"/>
  <c r="G517" i="1"/>
  <c r="K516" i="1"/>
  <c r="J516" i="1"/>
  <c r="I516" i="1"/>
  <c r="H516" i="1"/>
  <c r="G516" i="1"/>
  <c r="G515" i="1"/>
  <c r="G514" i="1"/>
  <c r="K513" i="1"/>
  <c r="J513" i="1"/>
  <c r="I513" i="1"/>
  <c r="H513" i="1"/>
  <c r="G513" i="1"/>
  <c r="G512" i="1"/>
  <c r="G511" i="1"/>
  <c r="G510" i="1"/>
  <c r="K509" i="1"/>
  <c r="J509" i="1"/>
  <c r="I509" i="1"/>
  <c r="H509" i="1"/>
  <c r="G509" i="1"/>
  <c r="G508" i="1"/>
  <c r="G507" i="1"/>
  <c r="K506" i="1"/>
  <c r="J506" i="1"/>
  <c r="I506" i="1"/>
  <c r="H506" i="1"/>
  <c r="G506" i="1"/>
  <c r="G505" i="1"/>
  <c r="G504" i="1"/>
  <c r="G503" i="1"/>
  <c r="G502" i="1"/>
  <c r="G501" i="1"/>
  <c r="G500" i="1"/>
  <c r="G499" i="1"/>
  <c r="G498" i="1"/>
  <c r="G497" i="1"/>
  <c r="G496" i="1"/>
  <c r="K495" i="1"/>
  <c r="J495" i="1"/>
  <c r="I495" i="1"/>
  <c r="H495" i="1"/>
  <c r="G495" i="1"/>
  <c r="K494" i="1"/>
  <c r="J494" i="1"/>
  <c r="I494" i="1"/>
  <c r="H494" i="1"/>
  <c r="G494" i="1"/>
  <c r="G493" i="1"/>
  <c r="G492" i="1"/>
  <c r="G491" i="1"/>
  <c r="G490" i="1"/>
  <c r="G489" i="1"/>
  <c r="K488" i="1"/>
  <c r="J488" i="1"/>
  <c r="I488" i="1"/>
  <c r="H488" i="1"/>
  <c r="G488" i="1"/>
  <c r="G487" i="1"/>
  <c r="G486" i="1"/>
  <c r="G485" i="1"/>
  <c r="G484" i="1"/>
  <c r="K483" i="1"/>
  <c r="J483" i="1"/>
  <c r="I483" i="1"/>
  <c r="H483" i="1"/>
  <c r="G483" i="1"/>
  <c r="G482" i="1"/>
  <c r="G481" i="1"/>
  <c r="K480" i="1"/>
  <c r="J480" i="1"/>
  <c r="I480" i="1"/>
  <c r="H480" i="1"/>
  <c r="G480" i="1"/>
  <c r="G479" i="1"/>
  <c r="G478" i="1"/>
  <c r="K477" i="1"/>
  <c r="J477" i="1"/>
  <c r="I477" i="1"/>
  <c r="H477" i="1"/>
  <c r="G477" i="1"/>
  <c r="G476" i="1"/>
  <c r="G475" i="1"/>
  <c r="G474" i="1"/>
  <c r="K473" i="1"/>
  <c r="J473" i="1"/>
  <c r="I473" i="1"/>
  <c r="H473" i="1"/>
  <c r="G473" i="1"/>
  <c r="G472" i="1"/>
  <c r="G471" i="1"/>
  <c r="K470" i="1"/>
  <c r="J470" i="1"/>
  <c r="I470" i="1"/>
  <c r="H470" i="1"/>
  <c r="G470" i="1"/>
  <c r="G469" i="1"/>
  <c r="G468" i="1"/>
  <c r="G467" i="1"/>
  <c r="G466" i="1"/>
  <c r="G465" i="1"/>
  <c r="G464" i="1"/>
  <c r="G463" i="1"/>
  <c r="G462" i="1"/>
  <c r="G461" i="1"/>
  <c r="G460" i="1"/>
  <c r="K459" i="1"/>
  <c r="J459" i="1"/>
  <c r="I459" i="1"/>
  <c r="H459" i="1"/>
  <c r="G459" i="1"/>
  <c r="K458" i="1"/>
  <c r="J458" i="1"/>
  <c r="I458" i="1"/>
  <c r="H458" i="1"/>
  <c r="G458" i="1"/>
  <c r="G457" i="1"/>
  <c r="G456" i="1"/>
  <c r="G455" i="1"/>
  <c r="G454" i="1"/>
  <c r="G453" i="1"/>
  <c r="G452" i="1"/>
  <c r="K451" i="1"/>
  <c r="J451" i="1"/>
  <c r="I451" i="1"/>
  <c r="H451" i="1"/>
  <c r="G451" i="1"/>
  <c r="G450" i="1"/>
  <c r="G449" i="1"/>
  <c r="K448" i="1"/>
  <c r="J448" i="1"/>
  <c r="I448" i="1"/>
  <c r="H448" i="1"/>
  <c r="G448" i="1"/>
  <c r="G447" i="1"/>
  <c r="G446" i="1"/>
  <c r="G445" i="1"/>
  <c r="K444" i="1"/>
  <c r="J444" i="1"/>
  <c r="I444" i="1"/>
  <c r="H444" i="1"/>
  <c r="G444" i="1"/>
  <c r="G443" i="1"/>
  <c r="G442" i="1"/>
  <c r="K441" i="1"/>
  <c r="J441" i="1"/>
  <c r="I441" i="1"/>
  <c r="H441" i="1"/>
  <c r="G441" i="1"/>
  <c r="G440" i="1"/>
  <c r="G439" i="1"/>
  <c r="G438" i="1"/>
  <c r="G437" i="1"/>
  <c r="G436" i="1"/>
  <c r="G435" i="1" s="1"/>
  <c r="K435" i="1"/>
  <c r="J435" i="1"/>
  <c r="I435" i="1"/>
  <c r="H435" i="1"/>
  <c r="G434" i="1"/>
  <c r="G433" i="1"/>
  <c r="G432" i="1" s="1"/>
  <c r="K432" i="1"/>
  <c r="J432" i="1"/>
  <c r="I432" i="1"/>
  <c r="H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 s="1"/>
  <c r="G416" i="1" s="1"/>
  <c r="K417" i="1"/>
  <c r="J417" i="1"/>
  <c r="J416" i="1" s="1"/>
  <c r="I417" i="1"/>
  <c r="H417" i="1"/>
  <c r="H416" i="1" s="1"/>
  <c r="K416" i="1"/>
  <c r="I416" i="1"/>
  <c r="G415" i="1"/>
  <c r="G414" i="1"/>
  <c r="G413" i="1"/>
  <c r="G412" i="1"/>
  <c r="G411" i="1" s="1"/>
  <c r="K411" i="1"/>
  <c r="J411" i="1"/>
  <c r="I411" i="1"/>
  <c r="H411" i="1"/>
  <c r="G410" i="1"/>
  <c r="G409" i="1"/>
  <c r="G408" i="1"/>
  <c r="G407" i="1"/>
  <c r="G406" i="1"/>
  <c r="G405" i="1" s="1"/>
  <c r="K405" i="1"/>
  <c r="J405" i="1"/>
  <c r="I405" i="1"/>
  <c r="H405" i="1"/>
  <c r="G404" i="1"/>
  <c r="G403" i="1"/>
  <c r="K402" i="1"/>
  <c r="J402" i="1"/>
  <c r="I402" i="1"/>
  <c r="H402" i="1"/>
  <c r="G402" i="1"/>
  <c r="G401" i="1"/>
  <c r="G400" i="1"/>
  <c r="G399" i="1" s="1"/>
  <c r="K399" i="1"/>
  <c r="J399" i="1"/>
  <c r="I399" i="1"/>
  <c r="H399" i="1"/>
  <c r="G398" i="1"/>
  <c r="G397" i="1"/>
  <c r="G396" i="1"/>
  <c r="G395" i="1"/>
  <c r="G394" i="1"/>
  <c r="G393" i="1"/>
  <c r="G392" i="1"/>
  <c r="G391" i="1"/>
  <c r="G390" i="1"/>
  <c r="G389" i="1"/>
  <c r="K388" i="1"/>
  <c r="K387" i="1" s="1"/>
  <c r="K7" i="1" s="1"/>
  <c r="J388" i="1"/>
  <c r="I388" i="1"/>
  <c r="I387" i="1" s="1"/>
  <c r="H388" i="1"/>
  <c r="G388" i="1"/>
  <c r="J387" i="1"/>
  <c r="H387" i="1"/>
  <c r="G386" i="1"/>
  <c r="G385" i="1"/>
  <c r="G384" i="1"/>
  <c r="G383" i="1"/>
  <c r="G382" i="1"/>
  <c r="G381" i="1" s="1"/>
  <c r="K381" i="1"/>
  <c r="J381" i="1"/>
  <c r="I381" i="1"/>
  <c r="H381" i="1"/>
  <c r="G380" i="1"/>
  <c r="G379" i="1"/>
  <c r="G378" i="1"/>
  <c r="G377" i="1" s="1"/>
  <c r="K377" i="1"/>
  <c r="J377" i="1"/>
  <c r="I377" i="1"/>
  <c r="H377" i="1"/>
  <c r="G376" i="1"/>
  <c r="G375" i="1"/>
  <c r="G374" i="1"/>
  <c r="G373" i="1"/>
  <c r="G372" i="1"/>
  <c r="G371" i="1"/>
  <c r="K370" i="1"/>
  <c r="J370" i="1"/>
  <c r="I370" i="1"/>
  <c r="H370" i="1"/>
  <c r="G370" i="1"/>
  <c r="G369" i="1"/>
  <c r="G368" i="1"/>
  <c r="G367" i="1"/>
  <c r="K366" i="1"/>
  <c r="J366" i="1"/>
  <c r="I366" i="1"/>
  <c r="H366" i="1"/>
  <c r="G366" i="1"/>
  <c r="G365" i="1"/>
  <c r="G364" i="1"/>
  <c r="G363" i="1"/>
  <c r="K362" i="1"/>
  <c r="J362" i="1"/>
  <c r="I362" i="1"/>
  <c r="H362" i="1"/>
  <c r="G362" i="1"/>
  <c r="G361" i="1"/>
  <c r="G360" i="1"/>
  <c r="G359" i="1"/>
  <c r="G358" i="1"/>
  <c r="G357" i="1"/>
  <c r="G356" i="1"/>
  <c r="K355" i="1"/>
  <c r="J355" i="1"/>
  <c r="I355" i="1"/>
  <c r="H355" i="1"/>
  <c r="G355" i="1"/>
  <c r="G354" i="1"/>
  <c r="G353" i="1"/>
  <c r="K352" i="1"/>
  <c r="J352" i="1"/>
  <c r="I352" i="1"/>
  <c r="H352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K335" i="1"/>
  <c r="J335" i="1"/>
  <c r="I335" i="1"/>
  <c r="H335" i="1"/>
  <c r="G335" i="1"/>
  <c r="K334" i="1"/>
  <c r="J334" i="1"/>
  <c r="I334" i="1"/>
  <c r="H334" i="1"/>
  <c r="G333" i="1"/>
  <c r="G332" i="1"/>
  <c r="G331" i="1"/>
  <c r="G330" i="1"/>
  <c r="K329" i="1"/>
  <c r="J329" i="1"/>
  <c r="I329" i="1"/>
  <c r="H329" i="1"/>
  <c r="G329" i="1"/>
  <c r="G328" i="1"/>
  <c r="G327" i="1"/>
  <c r="G326" i="1"/>
  <c r="G325" i="1"/>
  <c r="K324" i="1"/>
  <c r="J324" i="1"/>
  <c r="I324" i="1"/>
  <c r="H324" i="1"/>
  <c r="G324" i="1"/>
  <c r="G323" i="1"/>
  <c r="G322" i="1"/>
  <c r="G321" i="1"/>
  <c r="G320" i="1"/>
  <c r="G319" i="1"/>
  <c r="K318" i="1"/>
  <c r="J318" i="1"/>
  <c r="I318" i="1"/>
  <c r="H318" i="1"/>
  <c r="G318" i="1"/>
  <c r="G317" i="1"/>
  <c r="G316" i="1"/>
  <c r="K315" i="1"/>
  <c r="J315" i="1"/>
  <c r="I315" i="1"/>
  <c r="H315" i="1"/>
  <c r="G315" i="1"/>
  <c r="G314" i="1"/>
  <c r="G313" i="1"/>
  <c r="K312" i="1"/>
  <c r="J312" i="1"/>
  <c r="I312" i="1"/>
  <c r="H312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K298" i="1"/>
  <c r="J298" i="1"/>
  <c r="I298" i="1"/>
  <c r="H298" i="1"/>
  <c r="G298" i="1"/>
  <c r="K297" i="1"/>
  <c r="J297" i="1"/>
  <c r="I297" i="1"/>
  <c r="H297" i="1"/>
  <c r="G297" i="1"/>
  <c r="G296" i="1"/>
  <c r="G295" i="1"/>
  <c r="K294" i="1"/>
  <c r="J294" i="1"/>
  <c r="I294" i="1"/>
  <c r="H294" i="1"/>
  <c r="G294" i="1"/>
  <c r="G293" i="1"/>
  <c r="G292" i="1"/>
  <c r="G291" i="1"/>
  <c r="G290" i="1"/>
  <c r="G289" i="1"/>
  <c r="G288" i="1"/>
  <c r="K287" i="1"/>
  <c r="J287" i="1"/>
  <c r="I287" i="1"/>
  <c r="H287" i="1"/>
  <c r="G287" i="1"/>
  <c r="G286" i="1"/>
  <c r="G285" i="1"/>
  <c r="G284" i="1"/>
  <c r="G283" i="1"/>
  <c r="K282" i="1"/>
  <c r="J282" i="1"/>
  <c r="I282" i="1"/>
  <c r="H282" i="1"/>
  <c r="G282" i="1"/>
  <c r="G281" i="1"/>
  <c r="G280" i="1"/>
  <c r="G279" i="1"/>
  <c r="G278" i="1"/>
  <c r="G277" i="1"/>
  <c r="K276" i="1"/>
  <c r="J276" i="1"/>
  <c r="I276" i="1"/>
  <c r="H276" i="1"/>
  <c r="G276" i="1"/>
  <c r="G275" i="1"/>
  <c r="G274" i="1"/>
  <c r="G273" i="1"/>
  <c r="G272" i="1"/>
  <c r="G271" i="1"/>
  <c r="G270" i="1"/>
  <c r="G269" i="1"/>
  <c r="G268" i="1"/>
  <c r="G267" i="1"/>
  <c r="G266" i="1"/>
  <c r="K265" i="1"/>
  <c r="J265" i="1"/>
  <c r="I265" i="1"/>
  <c r="H265" i="1"/>
  <c r="G265" i="1"/>
  <c r="K264" i="1"/>
  <c r="J264" i="1"/>
  <c r="I264" i="1"/>
  <c r="H264" i="1"/>
  <c r="G264" i="1"/>
  <c r="G263" i="1"/>
  <c r="G262" i="1"/>
  <c r="G261" i="1"/>
  <c r="G260" i="1"/>
  <c r="G259" i="1" s="1"/>
  <c r="K259" i="1"/>
  <c r="J259" i="1"/>
  <c r="I259" i="1"/>
  <c r="H259" i="1"/>
  <c r="G258" i="1"/>
  <c r="G257" i="1"/>
  <c r="G256" i="1"/>
  <c r="G255" i="1" s="1"/>
  <c r="G225" i="1" s="1"/>
  <c r="K255" i="1"/>
  <c r="J255" i="1"/>
  <c r="I255" i="1"/>
  <c r="H255" i="1"/>
  <c r="G254" i="1"/>
  <c r="G253" i="1"/>
  <c r="K252" i="1"/>
  <c r="J252" i="1"/>
  <c r="I252" i="1"/>
  <c r="H252" i="1"/>
  <c r="G252" i="1"/>
  <c r="G251" i="1"/>
  <c r="G250" i="1"/>
  <c r="G249" i="1"/>
  <c r="G248" i="1"/>
  <c r="G247" i="1"/>
  <c r="K246" i="1"/>
  <c r="J246" i="1"/>
  <c r="I246" i="1"/>
  <c r="H246" i="1"/>
  <c r="G246" i="1"/>
  <c r="G245" i="1"/>
  <c r="G244" i="1"/>
  <c r="G243" i="1"/>
  <c r="K242" i="1"/>
  <c r="J242" i="1"/>
  <c r="I242" i="1"/>
  <c r="H242" i="1"/>
  <c r="G242" i="1"/>
  <c r="G241" i="1"/>
  <c r="G240" i="1"/>
  <c r="K239" i="1"/>
  <c r="J239" i="1"/>
  <c r="I239" i="1"/>
  <c r="H239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K226" i="1"/>
  <c r="J226" i="1"/>
  <c r="I226" i="1"/>
  <c r="H226" i="1"/>
  <c r="G226" i="1"/>
  <c r="K225" i="1"/>
  <c r="J225" i="1"/>
  <c r="I225" i="1"/>
  <c r="H225" i="1"/>
  <c r="G224" i="1"/>
  <c r="G223" i="1"/>
  <c r="G222" i="1"/>
  <c r="G221" i="1"/>
  <c r="G220" i="1"/>
  <c r="G219" i="1" s="1"/>
  <c r="K219" i="1"/>
  <c r="J219" i="1"/>
  <c r="I219" i="1"/>
  <c r="H219" i="1"/>
  <c r="G218" i="1"/>
  <c r="G217" i="1"/>
  <c r="G216" i="1"/>
  <c r="G215" i="1"/>
  <c r="K214" i="1"/>
  <c r="J214" i="1"/>
  <c r="I214" i="1"/>
  <c r="H214" i="1"/>
  <c r="G214" i="1"/>
  <c r="G213" i="1"/>
  <c r="G212" i="1"/>
  <c r="G211" i="1" s="1"/>
  <c r="K211" i="1"/>
  <c r="J211" i="1"/>
  <c r="I211" i="1"/>
  <c r="H211" i="1"/>
  <c r="G210" i="1"/>
  <c r="G209" i="1"/>
  <c r="G208" i="1"/>
  <c r="K207" i="1"/>
  <c r="J207" i="1"/>
  <c r="I207" i="1"/>
  <c r="H207" i="1"/>
  <c r="G207" i="1"/>
  <c r="G206" i="1"/>
  <c r="G205" i="1"/>
  <c r="K204" i="1"/>
  <c r="J204" i="1"/>
  <c r="I204" i="1"/>
  <c r="H204" i="1"/>
  <c r="G204" i="1"/>
  <c r="G203" i="1"/>
  <c r="G202" i="1"/>
  <c r="G201" i="1"/>
  <c r="K200" i="1"/>
  <c r="J200" i="1"/>
  <c r="I200" i="1"/>
  <c r="H200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K182" i="1"/>
  <c r="J182" i="1"/>
  <c r="I182" i="1"/>
  <c r="H182" i="1"/>
  <c r="G182" i="1"/>
  <c r="K181" i="1"/>
  <c r="J181" i="1"/>
  <c r="I181" i="1"/>
  <c r="H181" i="1"/>
  <c r="G180" i="1"/>
  <c r="G179" i="1"/>
  <c r="K178" i="1"/>
  <c r="J178" i="1"/>
  <c r="I178" i="1"/>
  <c r="H178" i="1"/>
  <c r="G178" i="1"/>
  <c r="G177" i="1"/>
  <c r="G176" i="1"/>
  <c r="G175" i="1"/>
  <c r="K174" i="1"/>
  <c r="J174" i="1"/>
  <c r="I174" i="1"/>
  <c r="H174" i="1"/>
  <c r="G174" i="1"/>
  <c r="G173" i="1"/>
  <c r="G172" i="1"/>
  <c r="G171" i="1"/>
  <c r="G170" i="1"/>
  <c r="G169" i="1" s="1"/>
  <c r="G156" i="1" s="1"/>
  <c r="K169" i="1"/>
  <c r="J169" i="1"/>
  <c r="I169" i="1"/>
  <c r="H169" i="1"/>
  <c r="G168" i="1"/>
  <c r="G167" i="1"/>
  <c r="G166" i="1"/>
  <c r="G165" i="1"/>
  <c r="G164" i="1"/>
  <c r="G163" i="1"/>
  <c r="G162" i="1"/>
  <c r="G161" i="1"/>
  <c r="G160" i="1"/>
  <c r="G159" i="1"/>
  <c r="G158" i="1"/>
  <c r="K157" i="1"/>
  <c r="J157" i="1"/>
  <c r="I157" i="1"/>
  <c r="H157" i="1"/>
  <c r="G157" i="1"/>
  <c r="K156" i="1"/>
  <c r="J156" i="1"/>
  <c r="I156" i="1"/>
  <c r="H156" i="1"/>
  <c r="G155" i="1"/>
  <c r="G154" i="1"/>
  <c r="G153" i="1"/>
  <c r="K152" i="1"/>
  <c r="J152" i="1"/>
  <c r="I152" i="1"/>
  <c r="H152" i="1"/>
  <c r="G152" i="1"/>
  <c r="G151" i="1"/>
  <c r="G150" i="1"/>
  <c r="G149" i="1"/>
  <c r="G148" i="1"/>
  <c r="K147" i="1"/>
  <c r="J147" i="1"/>
  <c r="I147" i="1"/>
  <c r="H147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K127" i="1"/>
  <c r="J127" i="1"/>
  <c r="I127" i="1"/>
  <c r="H127" i="1"/>
  <c r="G127" i="1"/>
  <c r="K126" i="1"/>
  <c r="J126" i="1"/>
  <c r="I126" i="1"/>
  <c r="H126" i="1"/>
  <c r="G126" i="1"/>
  <c r="G125" i="1"/>
  <c r="G124" i="1"/>
  <c r="G123" i="1"/>
  <c r="G122" i="1"/>
  <c r="K121" i="1"/>
  <c r="J121" i="1"/>
  <c r="I121" i="1"/>
  <c r="H121" i="1"/>
  <c r="G121" i="1"/>
  <c r="G120" i="1"/>
  <c r="G119" i="1"/>
  <c r="G118" i="1"/>
  <c r="G117" i="1"/>
  <c r="G116" i="1"/>
  <c r="G115" i="1"/>
  <c r="G114" i="1"/>
  <c r="G113" i="1"/>
  <c r="G112" i="1"/>
  <c r="G111" i="1"/>
  <c r="K110" i="1"/>
  <c r="J110" i="1"/>
  <c r="I110" i="1"/>
  <c r="H110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K9" i="1"/>
  <c r="J9" i="1"/>
  <c r="I9" i="1"/>
  <c r="I8" i="1" s="1"/>
  <c r="I7" i="1" s="1"/>
  <c r="H9" i="1"/>
  <c r="G9" i="1"/>
  <c r="G8" i="1" s="1"/>
  <c r="K8" i="1"/>
  <c r="J8" i="1"/>
  <c r="J7" i="1" s="1"/>
  <c r="H8" i="1"/>
  <c r="H7" i="1" s="1"/>
  <c r="G181" i="1" l="1"/>
  <c r="G334" i="1"/>
  <c r="G7" i="1" s="1"/>
  <c r="G387" i="1"/>
</calcChain>
</file>

<file path=xl/sharedStrings.xml><?xml version="1.0" encoding="utf-8"?>
<sst xmlns="http://schemas.openxmlformats.org/spreadsheetml/2006/main" count="1267" uniqueCount="1194">
  <si>
    <t>附件：</t>
  </si>
  <si>
    <t>单位：万元</t>
  </si>
  <si>
    <t>市州</t>
  </si>
  <si>
    <t>市（县、区）</t>
  </si>
  <si>
    <t>影院编码</t>
  </si>
  <si>
    <t>影院简称</t>
  </si>
  <si>
    <t>企业登记名称</t>
  </si>
  <si>
    <t>合计</t>
  </si>
  <si>
    <t>项目名称</t>
  </si>
  <si>
    <t>备注</t>
  </si>
  <si>
    <t>2020年度票房收入排名前列的影院奖励</t>
  </si>
  <si>
    <t>乡镇影院建设试点资金</t>
  </si>
  <si>
    <t>2020年湖南省省级电影专项资金返还</t>
  </si>
  <si>
    <t>各市州排名前3名影院奖励</t>
  </si>
  <si>
    <t>全省票房票房排名前30名影院奖励</t>
  </si>
  <si>
    <t>总计</t>
  </si>
  <si>
    <t>长沙市</t>
  </si>
  <si>
    <t>长沙市合计</t>
  </si>
  <si>
    <t>长沙市本级及所辖区</t>
  </si>
  <si>
    <t>长沙市本级及所辖区小计</t>
  </si>
  <si>
    <t>芙蓉区</t>
  </si>
  <si>
    <t>湖南省长沙市芒果博纳国际影城</t>
  </si>
  <si>
    <t>长沙芒果博纳影院管理有限公司</t>
  </si>
  <si>
    <t>湖南省长沙市芙蓉区潇湘金球国际影城</t>
  </si>
  <si>
    <t>湖南潇湘金球国际影城有限公司</t>
  </si>
  <si>
    <t>长沙银兴菲林影城浏阳河店</t>
  </si>
  <si>
    <t>长沙酷映兴乐影院管理有限公司</t>
  </si>
  <si>
    <t>湖南省长沙市中影星美国际影城万家丽店</t>
  </si>
  <si>
    <t>长沙新干线影城有限公司</t>
  </si>
  <si>
    <t>湖南省长沙市中影佳昇国际影城</t>
  </si>
  <si>
    <t>长沙市佳昇影视城有限公司</t>
  </si>
  <si>
    <t>湖南省长沙市恒大嘉凯影城江湾店</t>
  </si>
  <si>
    <t>湖南省恒大嘉凯影院管理有限公司长沙江湾分公司</t>
  </si>
  <si>
    <t>湖南省长沙市星鑫国际影城古汉店</t>
  </si>
  <si>
    <t>长沙市古汉星鑫影院管理有限公司</t>
  </si>
  <si>
    <t>湖南省长沙市IFS百丽宫影院</t>
  </si>
  <si>
    <t>长沙百丽宫影院有限公司</t>
  </si>
  <si>
    <t>湖南省长沙市芒果国际影城长沙大厦店</t>
  </si>
  <si>
    <t>长沙晓园影城有限公司</t>
  </si>
  <si>
    <t>湖南省长沙市宇成国际影城</t>
  </si>
  <si>
    <t>长沙栖金文化传播有限公司</t>
  </si>
  <si>
    <t>湖南省长沙市亿鑫国际影城万家丽店</t>
  </si>
  <si>
    <t>长沙市东郡亿鑫影院管理有限公司</t>
  </si>
  <si>
    <t>湖南省长沙市中影南方VIP影城万家丽家居广场店</t>
  </si>
  <si>
    <t>长沙海视文化传媒有限公司</t>
  </si>
  <si>
    <t>开福区</t>
  </si>
  <si>
    <t>湖南长沙市万达影城开福店</t>
  </si>
  <si>
    <t>长沙万达国际电影城有限公司开福区万达广场店</t>
  </si>
  <si>
    <t>长沙市芒果国际影城</t>
  </si>
  <si>
    <t>湖南芒果影业发展有限责任公司</t>
  </si>
  <si>
    <t>湖南省长沙市沃美影城</t>
  </si>
  <si>
    <t>长沙沃美影城有限责任公司</t>
  </si>
  <si>
    <t>长沙希杰星星影城</t>
  </si>
  <si>
    <t>长沙希杰星星影城有限公司</t>
  </si>
  <si>
    <t>湖南长沙万达影城华创店</t>
  </si>
  <si>
    <t>长沙万达国际电影城有限公司华创店</t>
  </si>
  <si>
    <t>湖南省长沙一七八欢乐影城</t>
  </si>
  <si>
    <t>长沙开福区一七八欢乐影城有限公司</t>
  </si>
  <si>
    <t>湖南省长沙市潇湘佳福国际影城</t>
  </si>
  <si>
    <t>长沙市佳福电影放映有限公司</t>
  </si>
  <si>
    <t>湖南省长沙市畅腾潇湘影城</t>
  </si>
  <si>
    <t>长沙市畅腾潇湘影城有限公司</t>
  </si>
  <si>
    <t>湖南长沙保利影城富兴店</t>
  </si>
  <si>
    <t>长沙保利影城有限公司</t>
  </si>
  <si>
    <t>湖南省长沙市金逸影城福晟IMAX店</t>
  </si>
  <si>
    <t>长沙金逸电影放映有限公司开福分公司</t>
  </si>
  <si>
    <t>湖南省长沙市芒果凤凰海影城</t>
  </si>
  <si>
    <t>湖南芒果凤凰海电影放映有限公司</t>
  </si>
  <si>
    <t>湖南省长沙市开福区华夏影城龙湾广场店</t>
  </si>
  <si>
    <t>长沙华夏烽韵蕙影院管理有限公司</t>
  </si>
  <si>
    <t>湖南省长沙市翰海中影数字影城（中山亭店）</t>
  </si>
  <si>
    <t>湖南翰海文化产业发展有限公司</t>
  </si>
  <si>
    <t>湖南省长沙市摩天轮国际影城</t>
  </si>
  <si>
    <t>长沙市摩天轮影视文化有限公司</t>
  </si>
  <si>
    <t>天心区</t>
  </si>
  <si>
    <t>长沙横店潇湘王府井影城</t>
  </si>
  <si>
    <t>长沙横店潇湘王府井影城有限公司</t>
  </si>
  <si>
    <t>湖南省长沙市MC影城奥莱店</t>
  </si>
  <si>
    <t>长沙乐田奥特影城有限公司</t>
  </si>
  <si>
    <t>湖南长沙市万达影城解放路店</t>
  </si>
  <si>
    <t>长沙万达国际电影城有限公司</t>
  </si>
  <si>
    <t>长沙佳星影城</t>
  </si>
  <si>
    <t>长沙佳星影城有限公司</t>
  </si>
  <si>
    <t>湖南省长沙市华夏太古巨幕影城（贺龙店）</t>
  </si>
  <si>
    <t>长沙市嘉泓影城有限公司</t>
  </si>
  <si>
    <t>湖南省长沙市中影百誉影院</t>
  </si>
  <si>
    <t>长沙市百誉影院管理有限公司</t>
  </si>
  <si>
    <t>湖南省长沙市哈艺时尚影城富兴店</t>
  </si>
  <si>
    <t>长沙市哈艺影院管理有限公司</t>
  </si>
  <si>
    <t>湖南长沙万达影城中海环宇店</t>
  </si>
  <si>
    <t>长沙市天泓影城有限公司</t>
  </si>
  <si>
    <t>湖南省长沙市中影柏尔主题电影院</t>
  </si>
  <si>
    <t>湖南弘泰洋影院管理有限公司</t>
  </si>
  <si>
    <t>湖南省长沙市晟嘉国际影城东怡店</t>
  </si>
  <si>
    <t>长沙中互晟嘉文化发展有限公司</t>
  </si>
  <si>
    <t>湖南省长沙市汉鼎宇佑影城黄兴广场店</t>
  </si>
  <si>
    <t>长沙祖安文化传播有限公司</t>
  </si>
  <si>
    <t>湖南省长沙市万达影城（丽发新城店）</t>
  </si>
  <si>
    <t>长沙市泓发影城有限公司</t>
  </si>
  <si>
    <t>雨花区</t>
  </si>
  <si>
    <t>湖南省长沙中影今典国际影城</t>
  </si>
  <si>
    <t>长沙中影今典电影城有限公司</t>
  </si>
  <si>
    <t>湖南省长沙市太平洋影城湘府店</t>
  </si>
  <si>
    <t>湖南太平洋影业投资有限公司</t>
  </si>
  <si>
    <t>湖南省长沙市完美世界影城（友阿店）</t>
  </si>
  <si>
    <t>长沙完美世界佳润影城有限公司</t>
  </si>
  <si>
    <t>长沙保利国际影城</t>
  </si>
  <si>
    <t>保利影业投资有限公司长沙喜盈门分公司</t>
  </si>
  <si>
    <t>湖南省长沙市CGV星聚汇影城德思勤店</t>
  </si>
  <si>
    <t>希界维（长沙）影城有限公司雨花区分公司</t>
  </si>
  <si>
    <t>湖南省长沙市雨花区潇湘国际影城（东塘店）</t>
  </si>
  <si>
    <t>长沙潇影电影城有限公司</t>
  </si>
  <si>
    <t>湖南省长沙市橙天嘉禾影城</t>
  </si>
  <si>
    <t>西宁橙天嘉禾创新影城有限公司长沙芒果分公司</t>
  </si>
  <si>
    <t>湖南省长沙市中影新干线国际影城（五江店）</t>
  </si>
  <si>
    <t>长沙艾影影城有限公司</t>
  </si>
  <si>
    <t>湖南长沙中影星美嘉莱国际影城旭辉店</t>
  </si>
  <si>
    <t>湖南嘉莱乐影影业有限公司</t>
  </si>
  <si>
    <t>湖南省长沙市中影星美国际影城喜乐汇店</t>
  </si>
  <si>
    <t>长沙万坤图电影城有限公司</t>
  </si>
  <si>
    <t>湖南省长沙市金逸影城保利MALL店</t>
  </si>
  <si>
    <t>长沙金逸电影放映有限公司雨花区分公司</t>
  </si>
  <si>
    <t>湖南省长沙市横店IMAX影城圭塘店</t>
  </si>
  <si>
    <t>横店影视股份有限公司雨花区圭塘分公司</t>
  </si>
  <si>
    <t>湖南省长沙市万博汇影城</t>
  </si>
  <si>
    <t>长沙卓逐文化传媒有限公司</t>
  </si>
  <si>
    <t>湖南省长沙市万影汇影城</t>
  </si>
  <si>
    <t>湖南银兴电影放映有限责任公司</t>
  </si>
  <si>
    <t>湖南省长沙市雨花区太平洋影城湾中心店</t>
  </si>
  <si>
    <t>长沙东澜湾太平洋影业有限公司</t>
  </si>
  <si>
    <t>湖南省长沙市电影先生影院</t>
  </si>
  <si>
    <t>长沙市先生电影放映有限公司</t>
  </si>
  <si>
    <t>湖南省长沙市雨花区星轶影院</t>
  </si>
  <si>
    <t>江苏星轶影院管理有限公司长沙雨花分公司</t>
  </si>
  <si>
    <t>湖南省长沙市电影先森影院</t>
  </si>
  <si>
    <t>长沙市先森点映电影放映有限公司</t>
  </si>
  <si>
    <t>岳麓区</t>
  </si>
  <si>
    <t>湖南省长沙市潇湘国际影城天马店</t>
  </si>
  <si>
    <t>湖南潇湘新晟国际影城有限公司</t>
  </si>
  <si>
    <t>湖南长沙市万达影城桐梓坡店</t>
  </si>
  <si>
    <t>长沙万达国际电影城有限公司桐梓坡店</t>
  </si>
  <si>
    <t>长沙JCI湘核影城</t>
  </si>
  <si>
    <t>湖南湘核文化传媒有限公司长沙分公司</t>
  </si>
  <si>
    <t>湖南省长沙市CGV国际影城岳麓店</t>
  </si>
  <si>
    <t>希界维（长沙）影城有限公司</t>
  </si>
  <si>
    <t>湖南省长沙市岳麓横店电影城</t>
  </si>
  <si>
    <t>横店影视股份有限公司长沙岳麓电影城分公司</t>
  </si>
  <si>
    <t>长沙金逸影城</t>
  </si>
  <si>
    <t>长沙金逸电影放映有限公司</t>
  </si>
  <si>
    <t>湖南省长沙大乐影城</t>
  </si>
  <si>
    <t>长沙大乐影城有限公司</t>
  </si>
  <si>
    <t>长沙亿鑫影城（麓山店）</t>
  </si>
  <si>
    <t>长沙市亿鑫影院管理有限公司</t>
  </si>
  <si>
    <t>湖南省长沙幕语汽车影苑</t>
  </si>
  <si>
    <t>长沙诚力文化传播有限公司幕语汽车影苑</t>
  </si>
  <si>
    <t>湖南长沙卢米埃王府井影城</t>
  </si>
  <si>
    <t>四川卢米埃影业有限公司长沙分公司</t>
  </si>
  <si>
    <t>湖南长沙市万达影城梅溪湖店</t>
  </si>
  <si>
    <t>长沙万达国际电影城有限公司梅溪湖步步高店</t>
  </si>
  <si>
    <t>湖南省长沙市CGV星聚汇影城梅溪湖店</t>
  </si>
  <si>
    <t>希界维（长沙）影城有限公司岳麓区分公司</t>
  </si>
  <si>
    <t>湖南省长沙市中影星美国际影城达美D六区店</t>
  </si>
  <si>
    <t>长沙新画面电影城有限公司</t>
  </si>
  <si>
    <t>湖南省长沙市芒果国际影城奥克斯店</t>
  </si>
  <si>
    <t>长沙芒果现代影业有限公司</t>
  </si>
  <si>
    <t>湖南省长沙市橙天嘉禾影城（长沙西中心店）</t>
  </si>
  <si>
    <t>西宁橙天嘉禾创新影城有限公司长沙第二分公司</t>
  </si>
  <si>
    <t>湖南省长沙市MC影城兰亭湾畔店</t>
  </si>
  <si>
    <t>湖南乐田兰亭湾畔影城有限公司</t>
  </si>
  <si>
    <t>湖南省长沙市华夏激光巨幕影城</t>
  </si>
  <si>
    <t>长沙市万里长歌影院管理有限公司</t>
  </si>
  <si>
    <t>湖南省长沙市大乐影城洋湖店</t>
  </si>
  <si>
    <t>长沙大乐影城有限公司洋湖分公司</t>
  </si>
  <si>
    <t>湖南省长沙市中影国际影城凯德壹中心店</t>
  </si>
  <si>
    <t>长沙中影华腾电影城有限公司</t>
  </si>
  <si>
    <t>湖南省长沙市保利国际影城24品店</t>
  </si>
  <si>
    <t>湖南沙仑影城有限公司</t>
  </si>
  <si>
    <t>望城区</t>
  </si>
  <si>
    <t>湖南省长沙市MC影城环奥店</t>
  </si>
  <si>
    <t>长沙乐田环奥影城有限公司</t>
  </si>
  <si>
    <t>湖南省长沙市完美世界影城（望城店）</t>
  </si>
  <si>
    <t>长沙市望城区完美世界影城管理有限公司</t>
  </si>
  <si>
    <t>湖南省长沙市望城区星鑫国际影城</t>
  </si>
  <si>
    <t>长沙市望城区星鑫国际影视文化传媒有限公司</t>
  </si>
  <si>
    <t>湖南省长沙市MC影城黄金一区店</t>
  </si>
  <si>
    <t>长沙乐田黄金一区影城有限公司</t>
  </si>
  <si>
    <t>湖南省长沙市望城区大地影院（长沙正荣财富中心店）</t>
  </si>
  <si>
    <t>广东大地影院建设有限公司长沙望城区分公司</t>
  </si>
  <si>
    <t>湖南长沙UME影城砂之船店</t>
  </si>
  <si>
    <t>上海思远影视文化传播有限公司长沙望城分公司</t>
  </si>
  <si>
    <t>湖南省长沙市美达影城</t>
  </si>
  <si>
    <t>长沙美达影城有限公司</t>
  </si>
  <si>
    <t>湖南省长沙市望城区星轶影城</t>
  </si>
  <si>
    <t>长沙市望城区星轶影院管理有限公司</t>
  </si>
  <si>
    <t>湖南省长沙市中影米禾影城美来美店</t>
  </si>
  <si>
    <t>长沙中影米禾影院管理有限公司</t>
  </si>
  <si>
    <t>长沙县</t>
  </si>
  <si>
    <t>长沙县华耀影城</t>
  </si>
  <si>
    <t>长沙县华耀影城有限公司</t>
  </si>
  <si>
    <t>湖南省长沙市MC影城星都店</t>
  </si>
  <si>
    <t>长沙乐田星都影城有限公司</t>
  </si>
  <si>
    <t>湖南省长沙县MC影城山水湾店</t>
  </si>
  <si>
    <t>湖南乐田山水湾影城有限公司</t>
  </si>
  <si>
    <t>湖南省长沙县泉塘华耀影城</t>
  </si>
  <si>
    <t>长沙县泉塘华耀影城有限公司</t>
  </si>
  <si>
    <t>湖南省长沙县榔梨中数畅腾影城</t>
  </si>
  <si>
    <t>长沙县榔梨畅腾电影城有限公司</t>
  </si>
  <si>
    <t>湖南省长沙市CGV星聚汇影城星沙店</t>
  </si>
  <si>
    <t>希界维（长沙）影城有限公司长沙县分公司</t>
  </si>
  <si>
    <t>湖南省长沙市恒大嘉凯影城翡翠华庭店</t>
  </si>
  <si>
    <t>湖南省恒大嘉凯影院管理有限公司长沙县分公司</t>
  </si>
  <si>
    <t>湖南省长沙县金逸影城（MOMA当代店）</t>
  </si>
  <si>
    <t>长沙金逸电影放映有限公司长沙县分公司</t>
  </si>
  <si>
    <t>湖南省长沙县芒果国际影城星沙店</t>
  </si>
  <si>
    <t>长沙芒果影城电院学生店有限公司</t>
  </si>
  <si>
    <t>湖南省长沙市金逸影城保利香槟店</t>
  </si>
  <si>
    <t>长沙金逸电影放映有限公司保利广场分公司</t>
  </si>
  <si>
    <t>湖南省长沙县星轶影城松雅湖吾悦广场店</t>
  </si>
  <si>
    <t>江苏星轶影院管理有限公司长沙分公司</t>
  </si>
  <si>
    <t>湖南省长沙县太平洋影城（星城艾美店）</t>
  </si>
  <si>
    <t>长沙艾美太平洋电影放映有限公司</t>
  </si>
  <si>
    <t>湖南省长沙县名联影城</t>
  </si>
  <si>
    <t>长沙县名联影城有限公司</t>
  </si>
  <si>
    <t>湖南省长沙县万达影城中茂城店</t>
  </si>
  <si>
    <t>长沙万达国际电影城有限公司中茂城店</t>
  </si>
  <si>
    <t>湖南省长沙金逸影城中建悦和店</t>
  </si>
  <si>
    <t>长沙金逸电影放映有限公司长沙县悦和分公司</t>
  </si>
  <si>
    <t>浏阳市</t>
  </si>
  <si>
    <t>浏阳市小计</t>
  </si>
  <si>
    <t>湖南省浏阳市恒大嘉凯影城</t>
  </si>
  <si>
    <t>湖南省恒大嘉凯影院管理有限公司浏阳淮川分公司</t>
  </si>
  <si>
    <t>湖南省浏阳市大瑶利达电影城</t>
  </si>
  <si>
    <t>浏阳市大瑶利达电影城</t>
  </si>
  <si>
    <t>湖南长沙大地影院开心店</t>
  </si>
  <si>
    <t>广东大地影院建设有限公司长沙浏阳分公司</t>
  </si>
  <si>
    <t>湖南省浏阳市佰纳影院</t>
  </si>
  <si>
    <t>浏阳市佰纳电影文化发展有限公司</t>
  </si>
  <si>
    <t>湖南省浏阳市北盛汇影微影城</t>
  </si>
  <si>
    <t>浏阳市北盛汇影微影城</t>
  </si>
  <si>
    <t>湖南省浏阳市星鑫国际影城经开区店</t>
  </si>
  <si>
    <t>湖南星鑫国际影视文化传媒投资有限公司浏阳经开区粤港城电影城</t>
  </si>
  <si>
    <t>湖南省浏阳市新世界巨幕影城</t>
  </si>
  <si>
    <t>浏阳嘉利新世界电影城有限公司</t>
  </si>
  <si>
    <t>湖南省浏阳市万达影城</t>
  </si>
  <si>
    <t>浏阳万达电影城有限公司</t>
  </si>
  <si>
    <t>湖南省浏阳市好莱斯影城</t>
  </si>
  <si>
    <t>长沙好莱斯影院有限公司</t>
  </si>
  <si>
    <t>湖南省浏阳市星鑫国际影城君悦城店</t>
  </si>
  <si>
    <t>浏阳市星鑫影院管理有限公司</t>
  </si>
  <si>
    <t>宁乡市</t>
  </si>
  <si>
    <t>宁乡市小计</t>
  </si>
  <si>
    <t>湖南省宁乡县潇湘国际影城</t>
  </si>
  <si>
    <t>宁乡潇影电影城有限公司</t>
  </si>
  <si>
    <t>湖南省宁乡县新干线佰潮汇影城</t>
  </si>
  <si>
    <t>长沙新干线电影有限公司</t>
  </si>
  <si>
    <t>湖南省长沙市中影星美国际影城宁乡店</t>
  </si>
  <si>
    <t>宁乡达美电影城有限公司</t>
  </si>
  <si>
    <t>湖南省宁乡市金逸影城</t>
  </si>
  <si>
    <t>长沙金逸电影放映有限公司宁乡分公司</t>
  </si>
  <si>
    <t>株洲市</t>
  </si>
  <si>
    <t>株洲市合计</t>
  </si>
  <si>
    <t>株洲市本级及所辖区</t>
  </si>
  <si>
    <t>株洲市本级及所辖区小计</t>
  </si>
  <si>
    <t>荷塘区</t>
  </si>
  <si>
    <t>湖南株洲市万达影城东都店</t>
  </si>
  <si>
    <t>株洲万达国际电影城有限公司</t>
  </si>
  <si>
    <t>湖南株洲千金影城华晨店</t>
  </si>
  <si>
    <t>株洲千金文化广场有限公司千金影城华晨东方广场店</t>
  </si>
  <si>
    <t>湖南省株洲市春天国际影城</t>
  </si>
  <si>
    <t>株洲春天影城有限公司</t>
  </si>
  <si>
    <t>芦淞区</t>
  </si>
  <si>
    <t>湖南省株洲美达影城</t>
  </si>
  <si>
    <t>株洲美达影城有限公司</t>
  </si>
  <si>
    <t>湖南株洲千金影城</t>
  </si>
  <si>
    <t>株洲千金文化广场有限公司</t>
  </si>
  <si>
    <t>株洲横店电影城大汉店</t>
  </si>
  <si>
    <t>横店影视股份有限公司株洲分公司</t>
  </si>
  <si>
    <t>湖南省株洲市银熊国际影城</t>
  </si>
  <si>
    <t>株洲恩微影业有限责任公司</t>
  </si>
  <si>
    <t>湖南省株洲市千金巨幕影城</t>
  </si>
  <si>
    <t>株洲千金巨幕影城有限公司</t>
  </si>
  <si>
    <t>湖南省株洲市中影嘉华影城</t>
  </si>
  <si>
    <t>湖南中影嘉华影城有限公司</t>
  </si>
  <si>
    <t>石峰区</t>
  </si>
  <si>
    <t>湖南省株洲市完美世界影城（铜锣湾店）</t>
  </si>
  <si>
    <t>株洲市完美世界铜锣湾影城有限公司</t>
  </si>
  <si>
    <t>湖南省株洲市腾龙大酒店影城</t>
  </si>
  <si>
    <t>湖南腾龙大酒店有限公司</t>
  </si>
  <si>
    <t>天元区</t>
  </si>
  <si>
    <t>株洲中影国际影城</t>
  </si>
  <si>
    <t>株洲中影电影城管理有限公司</t>
  </si>
  <si>
    <t>湖南省株洲汽车影院</t>
  </si>
  <si>
    <t>株洲市电影放映戏剧演出中心有限公司株洲汽车影院分公司</t>
  </si>
  <si>
    <t>株洲市中传国际影城</t>
  </si>
  <si>
    <t>株洲银熊文化发展有限公司</t>
  </si>
  <si>
    <t>湖南省株洲市潇湘国际影城</t>
  </si>
  <si>
    <t>株洲潇影电影城有限公司</t>
  </si>
  <si>
    <t>湖南省株洲市横店电影城汇金店</t>
  </si>
  <si>
    <t>横店影视股份有限公司株洲天台路分公司</t>
  </si>
  <si>
    <t>株洲市悠移农业科技发展有限公司</t>
  </si>
  <si>
    <t>渌口区</t>
  </si>
  <si>
    <t>湖南省株洲县MC影城中央时代广场店</t>
  </si>
  <si>
    <t>湖南乐田时代广场影城有限公司</t>
  </si>
  <si>
    <t>茶陵县</t>
  </si>
  <si>
    <t>湖南省茶陵县大千国际影城</t>
  </si>
  <si>
    <t>湖南云阳犀文化传媒有限公司</t>
  </si>
  <si>
    <t>醴陵市</t>
  </si>
  <si>
    <t>醴陵市小计</t>
  </si>
  <si>
    <t>湖南省醴陵市潇湘影城</t>
  </si>
  <si>
    <t>醴陵潇湘影城有限公司</t>
  </si>
  <si>
    <t>醴陵千金影城</t>
  </si>
  <si>
    <t>醴陵千金影院有限公司</t>
  </si>
  <si>
    <t>湖南省醴陵市湘汇影城</t>
  </si>
  <si>
    <t>醴陵湘汇影院有限公司</t>
  </si>
  <si>
    <t>炎陵县</t>
  </si>
  <si>
    <t>湖南省炎陵县星鑫国际影城</t>
  </si>
  <si>
    <t>炎陵县星鑫影院管理有限公司</t>
  </si>
  <si>
    <t>攸县</t>
  </si>
  <si>
    <t>攸县小计</t>
  </si>
  <si>
    <t>湖南省攸县华谊时尚影城</t>
  </si>
  <si>
    <t>攸县哈亿华谊文化传播有限公司</t>
  </si>
  <si>
    <t>湖南省攸县星嘉影城</t>
  </si>
  <si>
    <t>攸县星嘉影城有限公司</t>
  </si>
  <si>
    <t>湖南省攸县美达国际影城</t>
  </si>
  <si>
    <t>攸县美达影城有限公司</t>
  </si>
  <si>
    <t>原公司名称：攸县星嘉网岭影城有限公司</t>
  </si>
  <si>
    <t>湘潭市</t>
  </si>
  <si>
    <t>湘潭市合计</t>
  </si>
  <si>
    <t>湘潭市本级及所辖区</t>
  </si>
  <si>
    <t>湘潭市本级及所辖区小计</t>
  </si>
  <si>
    <t>岳塘区</t>
  </si>
  <si>
    <t>湖南湘潭万达影城东方红店</t>
  </si>
  <si>
    <t>湘潭万达电影城有限公司东方红广场店</t>
  </si>
  <si>
    <t>湖南省湘潭横店影视电影城</t>
  </si>
  <si>
    <t>湘潭横店影视电影城有限公司</t>
  </si>
  <si>
    <t>湖南湘潭市万达影城</t>
  </si>
  <si>
    <t>湘潭万达电影城有限公司</t>
  </si>
  <si>
    <t>湖南省湘潭市华纳兄弟影城</t>
  </si>
  <si>
    <t>湘潭华纳兄弟影城有限公司</t>
  </si>
  <si>
    <t>湖南省湘潭市潇湘国际影城</t>
  </si>
  <si>
    <t>湘潭潇湘国际影城有限公司</t>
  </si>
  <si>
    <t>湖南省湘潭市恒大嘉凯翡翠华庭影城</t>
  </si>
  <si>
    <t>湖南省恒大嘉凯影院管理有限公司湘潭翡翠华庭分公司</t>
  </si>
  <si>
    <t>雨湖区</t>
  </si>
  <si>
    <t>湘潭市华纳影院</t>
  </si>
  <si>
    <t>湘潭市岚天商贸有限公司雨湖区科大时代华纳影院</t>
  </si>
  <si>
    <t>湖南湘潭大地影院时尚魔方店</t>
  </si>
  <si>
    <t>大地影院发展有限公司湘潭雨湖分公司</t>
  </si>
  <si>
    <t>湘潭市银都电影城</t>
  </si>
  <si>
    <t>湘潭市银都电影有限公司</t>
  </si>
  <si>
    <t>湖南省湘潭左岸国际电影城</t>
  </si>
  <si>
    <t>湘潭左岸国际电影城有限公司</t>
  </si>
  <si>
    <t>湖南省湘潭市星影国际影城</t>
  </si>
  <si>
    <t>湘潭星影影城文化传媒有限公司</t>
  </si>
  <si>
    <t>湘乡市</t>
  </si>
  <si>
    <t>湘乡市小计</t>
  </si>
  <si>
    <t>湖南省湘乡新三和大正影院</t>
  </si>
  <si>
    <t>湘乡新三和影视传播有限公司</t>
  </si>
  <si>
    <t>湖南湘潭大地影院万隆店</t>
  </si>
  <si>
    <t>大地影院发展（湘乡）有限公司</t>
  </si>
  <si>
    <t>湖南省湘潭市湘乡二朵影院</t>
  </si>
  <si>
    <t>湘乡二朵影院有限公司</t>
  </si>
  <si>
    <t>湖南省湘乡市中影国际影城</t>
  </si>
  <si>
    <t>湘乡演逸文化传媒有限公司</t>
  </si>
  <si>
    <t>湘潭县</t>
  </si>
  <si>
    <t>湘潭县小计</t>
  </si>
  <si>
    <t>湖南湘潭万达影城易俗河店</t>
  </si>
  <si>
    <t>湘潭万达电影城有限公司易俗河同丰广场店</t>
  </si>
  <si>
    <t>湖南省湘潭县谷岸电影城</t>
  </si>
  <si>
    <t>湘潭县谷岸娱乐文化有限公司</t>
  </si>
  <si>
    <t>湖南湘潭市湘潭县芒果时代影城</t>
  </si>
  <si>
    <t>湘潭县芒果时代文化传播有限公司</t>
  </si>
  <si>
    <t>韶山市</t>
  </si>
  <si>
    <t>韶山市小计</t>
  </si>
  <si>
    <t>湖南省韶山市城市影院</t>
  </si>
  <si>
    <t>韶山城市影院有限公司</t>
  </si>
  <si>
    <t>湖南省韶山市潇湘韶山国际影城</t>
  </si>
  <si>
    <t>韶山市和成文化传媒有限公司</t>
  </si>
  <si>
    <t>衡阳市</t>
  </si>
  <si>
    <t>衡阳市合计</t>
  </si>
  <si>
    <t>衡阳市本级及所辖区</t>
  </si>
  <si>
    <t>衡阳市本级及所辖区小计</t>
  </si>
  <si>
    <t>蒸湘区</t>
  </si>
  <si>
    <t>衡阳金逸影城</t>
  </si>
  <si>
    <t>长沙金逸电影放映有限公司衡阳分公司</t>
  </si>
  <si>
    <t>湖南省衡阳广电中心电影院</t>
  </si>
  <si>
    <t>衡阳广电中心电影院</t>
  </si>
  <si>
    <t>湖南省衡阳市星烨国际影城</t>
  </si>
  <si>
    <t>衡阳市星烨影城有限公司</t>
  </si>
  <si>
    <t>湖南省衡阳市中影星美湘核影城愉景店</t>
  </si>
  <si>
    <t>湖南湘核文化传媒有限公司衡阳分公司</t>
  </si>
  <si>
    <t>湖南省衡阳市星光花园影城</t>
  </si>
  <si>
    <t>衡阳市星光花园影城有限公司</t>
  </si>
  <si>
    <t>湖南省衡阳市恒大嘉凯影城</t>
  </si>
  <si>
    <t>湖南省恒大嘉凯影院管理有限公司衡阳绿洲分公司</t>
  </si>
  <si>
    <t>湖南衡阳万达影城万达广场店</t>
  </si>
  <si>
    <t>衡阳万达电影城有限公司万达广场店</t>
  </si>
  <si>
    <t>湖南省衡阳市融冠环球影城</t>
  </si>
  <si>
    <t>衡阳融冠影视有限责任公司</t>
  </si>
  <si>
    <t>雁峰区</t>
  </si>
  <si>
    <t>湖南省衡阳崇尚国际影城</t>
  </si>
  <si>
    <t>衡阳市崇尚影城有限公司</t>
  </si>
  <si>
    <t>湖南衡阳市万达影城万象城店</t>
  </si>
  <si>
    <t>衡阳万达电影城有限公司</t>
  </si>
  <si>
    <t>湖南省衡阳市MC影城衡阳店</t>
  </si>
  <si>
    <t>衡阳乐田金钟影城有限公司</t>
  </si>
  <si>
    <t>石鼓区</t>
  </si>
  <si>
    <t>衡阳市进步电影院</t>
  </si>
  <si>
    <t>衡阳市进步影视文化有限责任公司</t>
  </si>
  <si>
    <t>衡阳市银星影城</t>
  </si>
  <si>
    <t>衡阳市银星影城有限公司</t>
  </si>
  <si>
    <t>湖南省衡阳美达国际影城</t>
  </si>
  <si>
    <t>衡阳美达影城有限公司</t>
  </si>
  <si>
    <t>湖南省衡阳市华谊影城</t>
  </si>
  <si>
    <t>衡阳市华谊影城文化传播有限公司</t>
  </si>
  <si>
    <t>南岳区</t>
  </si>
  <si>
    <t>湖南省南岳区传山国际影城</t>
  </si>
  <si>
    <t>衡阳市南岳区传山影视文化传媒有限公司</t>
  </si>
  <si>
    <t>珠晖区</t>
  </si>
  <si>
    <t>湖南省衡阳市鑫都影城</t>
  </si>
  <si>
    <t>衡阳鑫都影城有限公司</t>
  </si>
  <si>
    <t>常宁市</t>
  </si>
  <si>
    <t>常宁市小计</t>
  </si>
  <si>
    <t>湖南常宁嘉裕国际影城</t>
  </si>
  <si>
    <t>常宁市嘉裕文化传媒有限公司</t>
  </si>
  <si>
    <t>湖南省常宁市水口山镇华兴国际影城</t>
  </si>
  <si>
    <t>常宁市水口山镇华兴国际影城</t>
  </si>
  <si>
    <t>湖南省衡阳市常宁市蒂雅慕影城</t>
  </si>
  <si>
    <t>常宁市蒂雅慕影城有限公司</t>
  </si>
  <si>
    <t>衡东县</t>
  </si>
  <si>
    <t>衡东县小计</t>
  </si>
  <si>
    <t>衡东县美美影城</t>
  </si>
  <si>
    <t>衡东县美美影城有限公司</t>
  </si>
  <si>
    <t>湖南省衡东县楚湘国际影城</t>
  </si>
  <si>
    <t>衡东县千悦影业有限公司</t>
  </si>
  <si>
    <t>衡南县</t>
  </si>
  <si>
    <t>衡南县小计</t>
  </si>
  <si>
    <t>湖南省衡南县搏广影院</t>
  </si>
  <si>
    <t>衡南县搏广影业发展有限公司</t>
  </si>
  <si>
    <t>湖南省衡阳市衡南诚丰影城</t>
  </si>
  <si>
    <t>衡南诚丰影城有限公司</t>
  </si>
  <si>
    <t>湖南省衡阳市衡南县楚湘国际影城</t>
  </si>
  <si>
    <t>湖南拓金传媒有限公司衡南分公司</t>
  </si>
  <si>
    <t>衡山县</t>
  </si>
  <si>
    <t>衡山县小计</t>
  </si>
  <si>
    <t>衡山县东美影城</t>
  </si>
  <si>
    <t>衡山顺翔影业有限公司</t>
  </si>
  <si>
    <t>湖南省衡阳市衡山县盛豪国际影城</t>
  </si>
  <si>
    <t>湖南省盛豪文化传媒有限公司衡山盛豪文化健康产业部</t>
  </si>
  <si>
    <t>耒阳市</t>
  </si>
  <si>
    <t>耒阳市小计</t>
  </si>
  <si>
    <t>耒阳市美星影城</t>
  </si>
  <si>
    <t>衡阳市美星影城有限公司耒阳分公司</t>
  </si>
  <si>
    <t>湖南省耒阳市潇湘国际影城</t>
  </si>
  <si>
    <t>耒阳潇湘影城管理有限公司</t>
  </si>
  <si>
    <t>湖南省衡阳市耒阳横店电影城</t>
  </si>
  <si>
    <t>横店影视股份有限公司耒阳分公司</t>
  </si>
  <si>
    <t>湖南省衡阳市耒阳市景强国际电影城</t>
  </si>
  <si>
    <t>耒阳市景强文化传媒有限公司</t>
  </si>
  <si>
    <t>祁东县</t>
  </si>
  <si>
    <t>祁东县小计</t>
  </si>
  <si>
    <t>湖南祁东兴亿影城</t>
  </si>
  <si>
    <t>祁东兴亿文化传媒有限公司</t>
  </si>
  <si>
    <t>湖南省衡阳市祁东县建汉国际影城</t>
  </si>
  <si>
    <t>祁东建汉国际影城</t>
  </si>
  <si>
    <t>湖南省祁东县云顶保利影城</t>
  </si>
  <si>
    <t>祁东县云顶保利影城有限公司</t>
  </si>
  <si>
    <t>湖南省祁东县芒果影城</t>
  </si>
  <si>
    <t>祁东县芒果影城有限责任公司</t>
  </si>
  <si>
    <t>衡阳县</t>
  </si>
  <si>
    <t>衡阳县时代金球电影城</t>
  </si>
  <si>
    <t>衡阳县时代金球影业有限公司</t>
  </si>
  <si>
    <t>邵阳市</t>
  </si>
  <si>
    <t>邵阳市合计</t>
  </si>
  <si>
    <t>邵阳市本级及所辖区</t>
  </si>
  <si>
    <t>邵阳市本级及所辖区小计</t>
  </si>
  <si>
    <t>北塔区</t>
  </si>
  <si>
    <t>邵阳广电影城</t>
  </si>
  <si>
    <t>邵阳广电影城有限公司</t>
  </si>
  <si>
    <t>大祥区</t>
  </si>
  <si>
    <t>邵阳市友谊联都影城</t>
  </si>
  <si>
    <t>邵阳市友谊联都影城有限公司</t>
  </si>
  <si>
    <t>湖南省邵阳市完美世界影城（明珠店）</t>
  </si>
  <si>
    <t>邵阳市完美世界东方影城管理有限公司</t>
  </si>
  <si>
    <t>湖南省邵阳市中影DSN国际影城</t>
  </si>
  <si>
    <t>邵阳市宝琳树文化传媒有限公司</t>
  </si>
  <si>
    <t>湖南省邵阳市金马影城</t>
  </si>
  <si>
    <t>邵阳金马影视文化有限公司</t>
  </si>
  <si>
    <t>双清区</t>
  </si>
  <si>
    <t>湖南邵阳大地影院湘中店</t>
  </si>
  <si>
    <t>广东大地影院建设有限公司邵阳分公司</t>
  </si>
  <si>
    <t>湖南省邵阳市双清区九州影城</t>
  </si>
  <si>
    <t>邵阳市双清区九州影城</t>
  </si>
  <si>
    <t>湖南省邵阳市大众楚湘影城</t>
  </si>
  <si>
    <t>邵阳市双清区大众楚湘影城有限公司</t>
  </si>
  <si>
    <t>湖南省邵阳骏维影城</t>
  </si>
  <si>
    <t>邵阳骏维影视传媒有限公司</t>
  </si>
  <si>
    <t>湖南邵阳潇湘DSN巨幕影城</t>
  </si>
  <si>
    <t>邵阳市潇湘巨幕影城有限公司</t>
  </si>
  <si>
    <t>湖南省邵阳万达影城大汉悦店</t>
  </si>
  <si>
    <t>长沙万达国际电影城有限公司大汉悦店</t>
  </si>
  <si>
    <t>湖南省邵阳市中数国际影城</t>
  </si>
  <si>
    <t>邵阳市中数国际影城有限公司</t>
  </si>
  <si>
    <t>洞口县</t>
  </si>
  <si>
    <t>洞口县小计</t>
  </si>
  <si>
    <t>洞口县雪峰影城</t>
  </si>
  <si>
    <t>洞口县雪峰影城有限公司</t>
  </si>
  <si>
    <t>湖南省洞口县玖和影城</t>
  </si>
  <si>
    <t>洞口县玖和影视有限公司</t>
  </si>
  <si>
    <t>隆回县</t>
  </si>
  <si>
    <t>隆回县小计</t>
  </si>
  <si>
    <t>隆回楚湘影城</t>
  </si>
  <si>
    <t>隆回楚湘影城有限公司</t>
  </si>
  <si>
    <t>湖南省隆回县华美影城</t>
  </si>
  <si>
    <t>邵阳华美影城有限公司</t>
  </si>
  <si>
    <t>湖南省隆回县米高梅国际影城</t>
  </si>
  <si>
    <t>隆回县盛达文化传媒有限公司</t>
  </si>
  <si>
    <t>邵东县</t>
  </si>
  <si>
    <t>邵东县小计</t>
  </si>
  <si>
    <t>湖南省邵东县横店电影城</t>
  </si>
  <si>
    <t>横店影视股份有限公司邵东电影城分公司</t>
  </si>
  <si>
    <t>湖南省邵阳市邵东县楚湘国际影城</t>
  </si>
  <si>
    <t>邵东楚湘传媒发展有限公司</t>
  </si>
  <si>
    <t>湖南省邵东县环宇飞翔国际影城</t>
  </si>
  <si>
    <t>邵东县人从众文化传媒有限公司</t>
  </si>
  <si>
    <t>湖南省邵东县潇湘启耀影城</t>
  </si>
  <si>
    <t>邵东县启耀影视有限公司</t>
  </si>
  <si>
    <t>湖南省邵阳市邵东市星城影院</t>
  </si>
  <si>
    <t>邵东星城文化传媒有限公司</t>
  </si>
  <si>
    <t>原公司名称：邵东星城文化传媒有限公司</t>
  </si>
  <si>
    <t>邵阳县</t>
  </si>
  <si>
    <t>邵阳县小计</t>
  </si>
  <si>
    <t>邵阳县楚湘夫夷影城</t>
  </si>
  <si>
    <t>邵阳县楚湘夫夷传媒有限公司</t>
  </si>
  <si>
    <t>湖南省邵阳市邵阳县中影嘉逸影城</t>
  </si>
  <si>
    <t>邵阳县中影嘉逸电影城有限公司</t>
  </si>
  <si>
    <t>武冈市</t>
  </si>
  <si>
    <t>武冈市小计</t>
  </si>
  <si>
    <t>湖南省武冈市乐洋电影院</t>
  </si>
  <si>
    <t>武冈市乐洋电影院</t>
  </si>
  <si>
    <t>武冈市新王城数字影院</t>
  </si>
  <si>
    <t>武冈市双牌电影院</t>
  </si>
  <si>
    <t>武陵山区</t>
  </si>
  <si>
    <t>新宁县</t>
  </si>
  <si>
    <t>新宁县小计</t>
  </si>
  <si>
    <t>湖南省新宁县崀山影城</t>
  </si>
  <si>
    <t>新宁县崀山影城有限公司</t>
  </si>
  <si>
    <t>湖南省新宁县新都国际影城</t>
  </si>
  <si>
    <t>新宁县新影文化传媒有限公司</t>
  </si>
  <si>
    <t>新邵县</t>
  </si>
  <si>
    <t>湖南省邵阳市中影新干线星耀国际影城</t>
  </si>
  <si>
    <t>湖南星耀影院管理有限公司新邵分公司</t>
  </si>
  <si>
    <t>城步苗族自治县</t>
  </si>
  <si>
    <t>湖南省邵阳市城步县天易国际影城</t>
  </si>
  <si>
    <t>城步苗寨天易演艺影视文化传播有限公司</t>
  </si>
  <si>
    <t>益阳市</t>
  </si>
  <si>
    <t>益阳市合计</t>
  </si>
  <si>
    <t>益阳市本级及所辖区</t>
  </si>
  <si>
    <t>益阳市本级及所辖区小计</t>
  </si>
  <si>
    <t>市本级</t>
  </si>
  <si>
    <t>湖南省益阳丽都国际影城</t>
  </si>
  <si>
    <t>湖南花鼓文化传播有限公司</t>
  </si>
  <si>
    <t>赫山区</t>
  </si>
  <si>
    <t>湖南益阳大地影院剧院店</t>
  </si>
  <si>
    <t>广东大地影院建设有限公司益阳剧院分公司</t>
  </si>
  <si>
    <t>湖南益阳大地影院润林雅苑店</t>
  </si>
  <si>
    <t>广东大地影院建设有限公司赫山分公司</t>
  </si>
  <si>
    <t>湖南省益阳市赫山电影城</t>
  </si>
  <si>
    <t>益阳市赫山区电影发行放映公司</t>
  </si>
  <si>
    <t>益阳市宝山影城</t>
  </si>
  <si>
    <t>益阳市沧水铺镇宝山影业有限公司</t>
  </si>
  <si>
    <t>湖南省益阳市恒大嘉凯影城</t>
  </si>
  <si>
    <t>湖南省恒大嘉凯影院管理有限公司益阳绿洲分公司</t>
  </si>
  <si>
    <t>湖南益阳万达电影城</t>
  </si>
  <si>
    <t>益阳万达电影城有限公司</t>
  </si>
  <si>
    <t>湖南省益阳市中影国际影城海洋城店</t>
  </si>
  <si>
    <t>益阳中影电影城有限责任公司</t>
  </si>
  <si>
    <t>湖南省益阳市丽都国际影城东部店</t>
  </si>
  <si>
    <t>益阳高新文化传媒有限公司</t>
  </si>
  <si>
    <t>资阳区</t>
  </si>
  <si>
    <t>湖南省益阳市环宇影院锦绣欣城店</t>
  </si>
  <si>
    <t>湖南兴源文化传播有限责任公司</t>
  </si>
  <si>
    <t>安化县</t>
  </si>
  <si>
    <t>安化县小计</t>
  </si>
  <si>
    <t>安化县天基影城</t>
  </si>
  <si>
    <t>安化华耀天基影院管理有限公司</t>
  </si>
  <si>
    <t>安化县罗马国际影城</t>
  </si>
  <si>
    <t>安化广益影视文化发展有限公司</t>
  </si>
  <si>
    <t>湖南省安化县安化电影院</t>
  </si>
  <si>
    <t>安化县电影发行放映公司安化电影院</t>
  </si>
  <si>
    <t>湖南省安化县天马国际影城</t>
  </si>
  <si>
    <t>湖南天马文化影视发展有限公司</t>
  </si>
  <si>
    <t>湖南省益阳市安化县中影米禾影城</t>
  </si>
  <si>
    <t>安化中影米禾影院管理有限公司</t>
  </si>
  <si>
    <t>南县</t>
  </si>
  <si>
    <t>南县小计</t>
  </si>
  <si>
    <t>湖南省南县赤沙影城</t>
  </si>
  <si>
    <t>南县电影发行放映公司</t>
  </si>
  <si>
    <t>湖南省南县iMovie潇湘影城</t>
  </si>
  <si>
    <t>南县中鼎影业有限公司</t>
  </si>
  <si>
    <t>湖南省南县赤沙国际影城四海店</t>
  </si>
  <si>
    <t>南县电影发行放映公司赤沙四海影城</t>
  </si>
  <si>
    <t>湖南省益阳市南县正鑫影城</t>
  </si>
  <si>
    <t>益阳正鑫文化传媒有限公司</t>
  </si>
  <si>
    <t>桃江县</t>
  </si>
  <si>
    <t>桃江县小计</t>
  </si>
  <si>
    <t>桃江华耀国际影城</t>
  </si>
  <si>
    <t>湖南桃江华耀国际影城有限公司</t>
  </si>
  <si>
    <t>湖南省桃江县中影传奇国际影城</t>
  </si>
  <si>
    <t>桃江中影星宸影业有限公司</t>
  </si>
  <si>
    <t>湖南省桃江县东方财富国际影城</t>
  </si>
  <si>
    <t>桃江县东方财富国际影城有限公司</t>
  </si>
  <si>
    <t>湖南省桃江县碧海影院</t>
  </si>
  <si>
    <t>桃江县碧海影院</t>
  </si>
  <si>
    <t>湖南省桃江县人民电影城</t>
  </si>
  <si>
    <t>桃江县电影发行放映公司</t>
  </si>
  <si>
    <t>湖南省桃江县横店电影城</t>
  </si>
  <si>
    <t>横店影视股份有限公司桃江分公司</t>
  </si>
  <si>
    <t>沅江市</t>
  </si>
  <si>
    <t>沅江市小计</t>
  </si>
  <si>
    <t>沅江嘉逸影城</t>
  </si>
  <si>
    <t>沅江嘉逸电影城有限公司</t>
  </si>
  <si>
    <t>湖南省沅江市芒果长浩影城</t>
  </si>
  <si>
    <t>沅江市芒果长浩文化传播有限公司</t>
  </si>
  <si>
    <t>岳阳市</t>
  </si>
  <si>
    <t>岳阳市合计</t>
  </si>
  <si>
    <t>岳阳市本级及所辖区</t>
  </si>
  <si>
    <t>岳阳市本级及所辖区小计</t>
  </si>
  <si>
    <t>岳阳楼区</t>
  </si>
  <si>
    <t>湖南岳阳市万达影城步步高店</t>
  </si>
  <si>
    <t>岳阳万达电影城有限公司</t>
  </si>
  <si>
    <t>湖南省岳阳市恒大嘉凯影城名都店</t>
  </si>
  <si>
    <t>湖南省恒大嘉凯影院管理有限公司岳阳名都分公司</t>
  </si>
  <si>
    <t>湖南省岳阳市岳阳楼区潇湘国际影城</t>
  </si>
  <si>
    <t>岳阳潇湘影城有限公司</t>
  </si>
  <si>
    <t>岳阳星星国际影城</t>
  </si>
  <si>
    <t>岳阳星星欢乐影城管理咨询有限公司</t>
  </si>
  <si>
    <t>湖南省岳阳汇泽影城</t>
  </si>
  <si>
    <t>岳阳汇泽影视娱乐有限公司</t>
  </si>
  <si>
    <t>湖南岳阳大地影院泰和店</t>
  </si>
  <si>
    <t>广东大地影院建设有限公司岳阳分公司</t>
  </si>
  <si>
    <t>湖南省岳阳市MC影城岳阳新天地店</t>
  </si>
  <si>
    <t>岳阳乐田新天地影城有限公司</t>
  </si>
  <si>
    <t>湖南省岳阳市美誉国际影城</t>
  </si>
  <si>
    <t>岳阳美誉文化传媒有限公司</t>
  </si>
  <si>
    <t>湖南省岳阳市金逸影城</t>
  </si>
  <si>
    <t>长沙金逸电影放映有限公司岳阳分公司</t>
  </si>
  <si>
    <t>湖南省岳阳市恒大嘉凯影城绿洲店</t>
  </si>
  <si>
    <t>湖南省恒大嘉凯影院管理有限公司岳阳绿洲分公司</t>
  </si>
  <si>
    <t>湖南省岳阳市岳阳楼区CGV影城岳阳步步高店</t>
  </si>
  <si>
    <t>希界维（长沙）影城有限公司岳阳分公司</t>
  </si>
  <si>
    <t>湖南省岳阳市南湖国际影城</t>
  </si>
  <si>
    <t>岳阳市昊天文化传媒有限责任公司</t>
  </si>
  <si>
    <t>云溪区</t>
  </si>
  <si>
    <t>湖南省岳阳市云溪区楚湘国际影城</t>
  </si>
  <si>
    <t>岳阳鑫智恒影视文化传媒有限公司</t>
  </si>
  <si>
    <t>华容县</t>
  </si>
  <si>
    <t>华容县小计</t>
  </si>
  <si>
    <t>湖南省华容县三和国际影城</t>
  </si>
  <si>
    <t>华容县三和影视文化传媒有限公司</t>
  </si>
  <si>
    <t>湖南省华容县美达影城</t>
  </si>
  <si>
    <t>华容美达影城有限公司</t>
  </si>
  <si>
    <t>临湘市</t>
  </si>
  <si>
    <t>临湘市小计</t>
  </si>
  <si>
    <t>临湘市星晨影院</t>
  </si>
  <si>
    <t>临湘市映感影视传媒有限公司</t>
  </si>
  <si>
    <t>湖南省临湘市白云湖影院</t>
  </si>
  <si>
    <t>临湘市新文化影视传媒有限公司</t>
  </si>
  <si>
    <t>汨罗市</t>
  </si>
  <si>
    <t>汨罗市小计</t>
  </si>
  <si>
    <t>湖南省汩罗市星耀影城</t>
  </si>
  <si>
    <t>汩罗市星耀文化传播有限公司</t>
  </si>
  <si>
    <t>湖南省岳阳市屈原管理区明星影城</t>
  </si>
  <si>
    <t>岳阳市屈原管理区明星文化传播有限公司</t>
  </si>
  <si>
    <t>湖南省汨罗市华和鑫影城</t>
  </si>
  <si>
    <t>汨罗市华和鑫文化传播有限公司</t>
  </si>
  <si>
    <t>湖南省汨罗市友谊国际影城</t>
  </si>
  <si>
    <t>汨罗市友谊影视文化传媒有限公司</t>
  </si>
  <si>
    <t>湖南省汨罗横店电影城</t>
  </si>
  <si>
    <t>横店影视股份有限公司汨罗分公司</t>
  </si>
  <si>
    <t>平江县</t>
  </si>
  <si>
    <t>平江县小计</t>
  </si>
  <si>
    <t>平江县南江影城</t>
  </si>
  <si>
    <t>平江县南江影视文化传媒有限公司</t>
  </si>
  <si>
    <t>湖南省平江县星鑫国际影城</t>
  </si>
  <si>
    <t>平江县华夏影视文化传媒有限公司星鑫影城</t>
  </si>
  <si>
    <t>湖南省平江县长寿电影城</t>
  </si>
  <si>
    <t>平江县华夏影视文化传媒有限公司长寿街分公司</t>
  </si>
  <si>
    <t>湖南省平江县华夏万汇影城</t>
  </si>
  <si>
    <t>平江县华夏影视文化传媒有限公司</t>
  </si>
  <si>
    <t>湘阴县</t>
  </si>
  <si>
    <t>湘阴县小计</t>
  </si>
  <si>
    <t>湖南省岳阳市湘阴县经典时代国际影城</t>
  </si>
  <si>
    <t>湘阴县经典时代文化传媒有限公司</t>
  </si>
  <si>
    <t>湖南省湘阴县东湖国际影城</t>
  </si>
  <si>
    <t>湘阴县水岸文化传媒有限公司</t>
  </si>
  <si>
    <t>湖南省湘阴县芒果经典巨幕影城</t>
  </si>
  <si>
    <t>湘阴县巨幕文化传媒有限公司</t>
  </si>
  <si>
    <t>岳阳县</t>
  </si>
  <si>
    <t>湖南省岳阳县时代影院</t>
  </si>
  <si>
    <t>岳阳时代影院有限公司</t>
  </si>
  <si>
    <t>常德市</t>
  </si>
  <si>
    <t>常德市合计</t>
  </si>
  <si>
    <t>常德市本级及所辖区</t>
  </si>
  <si>
    <t>常德市本级及所辖区小计</t>
  </si>
  <si>
    <t>鼎城区</t>
  </si>
  <si>
    <t>湖南省常德市西洞庭华耀影城</t>
  </si>
  <si>
    <t>常德市西洞庭华耀影城有限公司</t>
  </si>
  <si>
    <t>湖南省常德市鼎城区芒果影城国龙店</t>
  </si>
  <si>
    <t>常德芒果影业管理有限公司</t>
  </si>
  <si>
    <t>湖南省常德市中影星美国际影城南城天街店</t>
  </si>
  <si>
    <t>常德星艺影城管理有限公司</t>
  </si>
  <si>
    <t>常德周家店影城有限公司</t>
  </si>
  <si>
    <t>武陵区</t>
  </si>
  <si>
    <t>湖南省常德市大时代影城</t>
  </si>
  <si>
    <t>常德市大时代影城有限公司</t>
  </si>
  <si>
    <t>湖南省常德市武陵区潇湘国际影城</t>
  </si>
  <si>
    <t>湖南潇湘常德国际影城有限公司</t>
  </si>
  <si>
    <t>常德鸿鑫国际影城</t>
  </si>
  <si>
    <t>常德市鸿鑫影视文化有限公司</t>
  </si>
  <si>
    <t>常德大世界影城</t>
  </si>
  <si>
    <t>常德大世界影城有限公司</t>
  </si>
  <si>
    <t>湖南常德万达影城广场店</t>
  </si>
  <si>
    <t>常德万达电影城有限公司</t>
  </si>
  <si>
    <t>湖南常德万达影城欢乐城店</t>
  </si>
  <si>
    <t>常德万达电影城有限公司武陵区欢乐城店</t>
  </si>
  <si>
    <t>湖南省常德市大时代步行街影城</t>
  </si>
  <si>
    <t>常德市大时代步行街影城有限公司</t>
  </si>
  <si>
    <t>湖南省常德市骏维影城</t>
  </si>
  <si>
    <t>湖南骏维影视传媒有限公司常德分公司</t>
  </si>
  <si>
    <t>湖南省常德市恒大嘉凯影城</t>
  </si>
  <si>
    <t>湖南省恒大嘉凯影院管理有限公司常德分公司</t>
  </si>
  <si>
    <t>湖南省常德市芒果国际影城保利店</t>
  </si>
  <si>
    <t>常德柳芒影业有限公司</t>
  </si>
  <si>
    <t>湖南省常德市左岸影城</t>
  </si>
  <si>
    <t>常德左岸电影城有限公司</t>
  </si>
  <si>
    <t>湖南省常德市武陵区横店电影城</t>
  </si>
  <si>
    <t>横店影视股份有限公司常德分公司</t>
  </si>
  <si>
    <t>安乡县</t>
  </si>
  <si>
    <t>安乡县小计</t>
  </si>
  <si>
    <t>湖南省常德市安乡县芒果长浩影城</t>
  </si>
  <si>
    <t>安乡县芒果长浩文化传播有限公司</t>
  </si>
  <si>
    <t>湖南省常德市安乡横店电影城</t>
  </si>
  <si>
    <t>横店影视股份有限公司安乡分公司</t>
  </si>
  <si>
    <t>汉寿县</t>
  </si>
  <si>
    <t>汉寿县小计</t>
  </si>
  <si>
    <t>湖南省常德市汉寿县龙阳金马电影院</t>
  </si>
  <si>
    <t>汉寿县龙阳金马影视文化中心</t>
  </si>
  <si>
    <t>汉寿县华耀影城</t>
  </si>
  <si>
    <t>汉寿县华耀影城有限公司</t>
  </si>
  <si>
    <t>湖南省常德市汉寿县有美影院</t>
  </si>
  <si>
    <t>汉寿县有美影院</t>
  </si>
  <si>
    <t>湖南省常德市汉寿县芒果长浩影城太子庙店</t>
  </si>
  <si>
    <t>汉寿县三石影业有限公司</t>
  </si>
  <si>
    <t>常德西湖影城有限公司</t>
  </si>
  <si>
    <t>汉寿县金昆家庭影城有限公司</t>
  </si>
  <si>
    <t>津市市</t>
  </si>
  <si>
    <t>津市市小计</t>
  </si>
  <si>
    <t>常德市津市华耀国际影城</t>
  </si>
  <si>
    <t>湖南津市华耀国际影城有限公司</t>
  </si>
  <si>
    <t>湖南省津市市潇湘国际影城</t>
  </si>
  <si>
    <t>津市潇湘国际影城有限公司</t>
  </si>
  <si>
    <t>湖南省常德市津市市嘉山影城</t>
  </si>
  <si>
    <t>常德卓越影视文化有限责任公司</t>
  </si>
  <si>
    <t>澧县</t>
  </si>
  <si>
    <t>澧县小计</t>
  </si>
  <si>
    <t>澧县长浩电影城</t>
  </si>
  <si>
    <t>湖南省常德市澧县豪美电影城</t>
  </si>
  <si>
    <t>澧县豪美电影城</t>
  </si>
  <si>
    <t>湖南省澧县瑞鑫电影城</t>
  </si>
  <si>
    <t>澧县瑞鑫电影城有限公司</t>
  </si>
  <si>
    <t>临澧县</t>
  </si>
  <si>
    <t>临澧县小计</t>
  </si>
  <si>
    <t>湖南省临澧县星光数字影城</t>
  </si>
  <si>
    <t>临澧县星光娱乐有限公司</t>
  </si>
  <si>
    <t>湖南省临澧县华昊影城新安店</t>
  </si>
  <si>
    <t>常德华昊文化传媒有限公司</t>
  </si>
  <si>
    <t>湖南省常德市临澧县凯诚国际影城</t>
  </si>
  <si>
    <t>临澧县凯诚文化传媒有限公司</t>
  </si>
  <si>
    <t>湖南省临澧县巨幕影城</t>
  </si>
  <si>
    <t>常德市玉龙金逸影视有限公司</t>
  </si>
  <si>
    <t>临澧县浮山文化发展有限责任公司</t>
  </si>
  <si>
    <t>临澧县申鸣影城有限公司</t>
  </si>
  <si>
    <t>石门县</t>
  </si>
  <si>
    <t>石门县小计</t>
  </si>
  <si>
    <t>湖南省石门县桔子影城</t>
  </si>
  <si>
    <t>石门县桔子影城有限公司</t>
  </si>
  <si>
    <t>湖南省常德市石门鸿鑫国际影城</t>
  </si>
  <si>
    <t>石门县鸿鑫影视文化有限公司</t>
  </si>
  <si>
    <t>湖南省常德市芒果国际影城石门店</t>
  </si>
  <si>
    <t>石门县芒果影城有限公司</t>
  </si>
  <si>
    <t>桃源县</t>
  </si>
  <si>
    <t>桃源县小计</t>
  </si>
  <si>
    <t>湖南省常德市桃源县华谊影城</t>
  </si>
  <si>
    <t>桃源县华谊影城</t>
  </si>
  <si>
    <t>湖南省桃源县瑞源国际影城</t>
  </si>
  <si>
    <t>桃源县瑞源影视传媒有限责任公司</t>
  </si>
  <si>
    <t>湖南省常德市桃源鸿鑫国际影城</t>
  </si>
  <si>
    <t>常德市鸿鑫影视文化有限公司桃源分公司</t>
  </si>
  <si>
    <t>湖南省桃源县文体影城</t>
  </si>
  <si>
    <t>桃源县文体影城</t>
  </si>
  <si>
    <t>湖南省常德市桃源县新时代电影城漆河店</t>
  </si>
  <si>
    <t>桃源县漆河镇新时代电影城</t>
  </si>
  <si>
    <t>娄底市</t>
  </si>
  <si>
    <t>娄底市合计</t>
  </si>
  <si>
    <t>娄底市本级及所辖区</t>
  </si>
  <si>
    <t>娄底市本级及所辖区小计</t>
  </si>
  <si>
    <t>娄星区</t>
  </si>
  <si>
    <t>湖南省娄底市完美世界影城（春园店）</t>
  </si>
  <si>
    <t>娄底完美世界影城有限公司</t>
  </si>
  <si>
    <t>湖南省娄底市三业影院</t>
  </si>
  <si>
    <t>娄底市三业影院有限责任公司</t>
  </si>
  <si>
    <t>湖南省娄底左岸国际电影城</t>
  </si>
  <si>
    <t>左岸风（南京）影视城管理咨询有限公司娄底左岸电影城</t>
  </si>
  <si>
    <t>湖南省娄底市大地影院湘中园店</t>
  </si>
  <si>
    <t>广东大地影院建设有限公司娄底市娄星分公司</t>
  </si>
  <si>
    <t>湖南娄底市星空影城</t>
  </si>
  <si>
    <t>贵州星空影业有限公司娄底分公司</t>
  </si>
  <si>
    <t>湖南省娄底万达电影城五江国际广场店</t>
  </si>
  <si>
    <t>娄底万达电影城有限公司</t>
  </si>
  <si>
    <t>湖南省娄底市中影星美国际影城紫金湾店</t>
  </si>
  <si>
    <t>娄底辰拓电影城有限公司</t>
  </si>
  <si>
    <t>湖南省娄底市幕语环球影城</t>
  </si>
  <si>
    <t>娄底市幕语环球影城有限公司</t>
  </si>
  <si>
    <t>娄星区万宝镇石塘乡村电影院</t>
  </si>
  <si>
    <t>娄星区南桥乡村影院</t>
  </si>
  <si>
    <t>冷水江市</t>
  </si>
  <si>
    <t>冷水江市小计</t>
  </si>
  <si>
    <t>湖南省冷水江市锑都影城</t>
  </si>
  <si>
    <t>冷水江市锑都影城电影放映有限公司</t>
  </si>
  <si>
    <t>湖南省娄底市潇湘冷江影城</t>
  </si>
  <si>
    <t>湖南潇湘冷江影视传媒有限公司</t>
  </si>
  <si>
    <t>涟源市</t>
  </si>
  <si>
    <t>涟源市小计</t>
  </si>
  <si>
    <t>湖南省娄底市涟源市黄金海岸影院</t>
  </si>
  <si>
    <t>涟源市黄金海岸影院</t>
  </si>
  <si>
    <t>湖南娄底涟源万高国际影城</t>
  </si>
  <si>
    <t>涟源市万高影城有限公司</t>
  </si>
  <si>
    <t>双峰县</t>
  </si>
  <si>
    <t>双峰县小计</t>
  </si>
  <si>
    <t>湖南省娄底市双峰华谊连锁影城</t>
  </si>
  <si>
    <t>双峰县华谊连锁影城文化传播有限公司</t>
  </si>
  <si>
    <t>湖南省双峰县名都影城</t>
  </si>
  <si>
    <t>双峰县名都影城</t>
  </si>
  <si>
    <t>湖南省双峰县湄水湾影院</t>
  </si>
  <si>
    <t>双峰县湄水湾影院有限公司</t>
  </si>
  <si>
    <t>湖南省双峰县红鹰电影城</t>
  </si>
  <si>
    <t>双峰红鹰电影城有限公司</t>
  </si>
  <si>
    <t>双峰县花门电影院</t>
  </si>
  <si>
    <t>新化县</t>
  </si>
  <si>
    <t>新化县小计</t>
  </si>
  <si>
    <t>湖南省新化县比高电影城</t>
  </si>
  <si>
    <t>新化蓝金影城有限责任公司</t>
  </si>
  <si>
    <t>湖南省新化县新大地影城</t>
  </si>
  <si>
    <t>新化县新大地文化传播有限公司</t>
  </si>
  <si>
    <t>湖南省娄底市新化县横店电影城</t>
  </si>
  <si>
    <t>横店影视股份有限公司新化分公司</t>
  </si>
  <si>
    <t>新化县水车电影院</t>
  </si>
  <si>
    <t>郴州市</t>
  </si>
  <si>
    <t>郴州市合计</t>
  </si>
  <si>
    <t>郴州市本级及所辖区</t>
  </si>
  <si>
    <t>郴州市本级及所辖区小计</t>
  </si>
  <si>
    <t>北湖区</t>
  </si>
  <si>
    <t>湖南省郴州市潇湘国际影城(五岭店)</t>
  </si>
  <si>
    <t>湖南郴州潇湘国际影城有限公司</t>
  </si>
  <si>
    <t>湖南省郴州市博纳影院</t>
  </si>
  <si>
    <t>郴州博纳影院管理有限公司</t>
  </si>
  <si>
    <t>湖南省郴州市时尚中影数字国际影城</t>
  </si>
  <si>
    <t>湖南郴州中影数字国际影城有限公司</t>
  </si>
  <si>
    <t>湖南省郴州市恒大嘉凯影城</t>
  </si>
  <si>
    <t>湖南省恒大嘉凯影院管理有限公司郴州北湖分公司</t>
  </si>
  <si>
    <t>湖南省郴州市恭志国际影城</t>
  </si>
  <si>
    <t>郴州市湘志电影放映有限公司</t>
  </si>
  <si>
    <t>湖南省郴州市经济开发区中影世纪激光影城</t>
  </si>
  <si>
    <t>郴州市经济开发区中影世纪激光影城</t>
  </si>
  <si>
    <t>湖南省郴州市大地影院新贵华城店</t>
  </si>
  <si>
    <t>广东大地影院建设有限公司郴州分公司</t>
  </si>
  <si>
    <t>苏仙区</t>
  </si>
  <si>
    <t>湖南郴州市万达影城生源店</t>
  </si>
  <si>
    <t>郴州万达电影城有限公司</t>
  </si>
  <si>
    <t>湖南省郴州市丰源国际影城</t>
  </si>
  <si>
    <t>郴州丰源国际影城中心</t>
  </si>
  <si>
    <t>湖南省郴州市MC影城郴州店</t>
  </si>
  <si>
    <t>湖南郴州乐田裕后街影城有限公司</t>
  </si>
  <si>
    <t>湖南省郴州市潇湘豪廷国际影院</t>
  </si>
  <si>
    <t>郴州市御湘文化传播有限公司</t>
  </si>
  <si>
    <t>湖南郴州庄影影城</t>
  </si>
  <si>
    <t>郴州庄影瑞城电影放映有限公司</t>
  </si>
  <si>
    <t>湖南省郴州市华夏龙耀影城</t>
  </si>
  <si>
    <t>郴州爱莲湖影城管理有限公司</t>
  </si>
  <si>
    <t>湖南省郴州市林邑国际影城</t>
  </si>
  <si>
    <t>郴州林邑国际影城有限公司</t>
  </si>
  <si>
    <t>安仁县</t>
  </si>
  <si>
    <t>安仁县小计</t>
  </si>
  <si>
    <t>湖南省安仁县星莎娱乐影视城</t>
  </si>
  <si>
    <t>安仁县星莎娱乐影视有限公司</t>
  </si>
  <si>
    <t>湖南省郴州市安仁县潇湘国际影城</t>
  </si>
  <si>
    <t>安仁潇湘国际影城有限公司</t>
  </si>
  <si>
    <t>桂阳县</t>
  </si>
  <si>
    <t>桂阳县小计</t>
  </si>
  <si>
    <t>湖南省郴州市桂阳县电影院</t>
  </si>
  <si>
    <t>桂阳县电影发行放映公司</t>
  </si>
  <si>
    <t>湖南省桂阳县好莱坞国际影城</t>
  </si>
  <si>
    <t>桂阳好莱坞影城有限公司</t>
  </si>
  <si>
    <t>湖南郴州桂阳悦汇影城</t>
  </si>
  <si>
    <t>桂阳悦汇影城有限责任公司</t>
  </si>
  <si>
    <t>湖南省桂阳县好莱坞国际影城中影店</t>
  </si>
  <si>
    <t>桂阳好莱坞中影影城有限公司</t>
  </si>
  <si>
    <t>湖南省郴州市桂阳中数金都汇影城</t>
  </si>
  <si>
    <t>桂阳金都汇娱乐美食购物中心有限公司</t>
  </si>
  <si>
    <t>嘉禾县</t>
  </si>
  <si>
    <t>嘉禾县小计</t>
  </si>
  <si>
    <t>湖南郴州大地影院中伟神农店</t>
  </si>
  <si>
    <t>广东大地影院建设有限公司郴州嘉禾分公司</t>
  </si>
  <si>
    <t>湖南省嘉禾县楚湘电影院</t>
  </si>
  <si>
    <t>嘉禾县新楚湘文化传播有限公司</t>
  </si>
  <si>
    <t>汝城县</t>
  </si>
  <si>
    <t>汝城县小计</t>
  </si>
  <si>
    <t>湖南省汝城县潇湘新和兴影城</t>
  </si>
  <si>
    <t>汝城县潇湘新和兴影城有限公司</t>
  </si>
  <si>
    <t>湖南省汝城县中影星汇影城</t>
  </si>
  <si>
    <t>汝城中影星汇影城有限公司</t>
  </si>
  <si>
    <t>湖南省郴州市汝城县横店电影城</t>
  </si>
  <si>
    <t>横店影视股份有限公司汝城分公司</t>
  </si>
  <si>
    <t>永兴县</t>
  </si>
  <si>
    <t>永兴县小计</t>
  </si>
  <si>
    <t>湖南省永兴县星河电影城</t>
  </si>
  <si>
    <t>永兴县星河电影城</t>
  </si>
  <si>
    <t>湖南省永兴县湘华电影城</t>
  </si>
  <si>
    <t>永兴县湘华电影城</t>
  </si>
  <si>
    <t>资兴市</t>
  </si>
  <si>
    <t>资兴市小计</t>
  </si>
  <si>
    <t>湖南省资兴市天天影城</t>
  </si>
  <si>
    <t>资兴市天天影城</t>
  </si>
  <si>
    <t>湖南省资兴市中影卡卡熊国际影城</t>
  </si>
  <si>
    <t>资兴卡卡熊合家欢影院管理有限公司</t>
  </si>
  <si>
    <t>湖南省资兴市天天影城鲤鱼江店</t>
  </si>
  <si>
    <t>资兴市天天影城鲤鱼江店</t>
  </si>
  <si>
    <t>宜章县</t>
  </si>
  <si>
    <t>湖南省宜章县电影城</t>
  </si>
  <si>
    <t>宜章县电影发行放映公司</t>
  </si>
  <si>
    <t>桂东县</t>
  </si>
  <si>
    <t>桂东县影剧院</t>
  </si>
  <si>
    <t>桂东县电影发行放映公司</t>
  </si>
  <si>
    <t>临武县</t>
  </si>
  <si>
    <t>湖南省临武县九通国际影城</t>
  </si>
  <si>
    <t>临武县九通国际影城</t>
  </si>
  <si>
    <t>永州市</t>
  </si>
  <si>
    <t>永州市合计</t>
  </si>
  <si>
    <t>永州市本级及所辖区</t>
  </si>
  <si>
    <t>永州市本级及所辖区小计</t>
  </si>
  <si>
    <t>冷水滩区</t>
  </si>
  <si>
    <t>湖南潇湘永州国际影城</t>
  </si>
  <si>
    <t>湖南潇湘永州国际影城有限公司</t>
  </si>
  <si>
    <t>湖南省永州市湘核影城</t>
  </si>
  <si>
    <t>湖南湘核文化传媒有限公司永州分公司</t>
  </si>
  <si>
    <t>湖南省永州横店电影城</t>
  </si>
  <si>
    <t>横店影视股份有限公司永州分公司</t>
  </si>
  <si>
    <t>湖南省永州市滨江幕语环球影城</t>
  </si>
  <si>
    <t>永州市滨江幕语环球影城有限公司</t>
  </si>
  <si>
    <t>湖南省永州市华耀巨幕影城</t>
  </si>
  <si>
    <t>永州市华耀巨幕影城有限公司</t>
  </si>
  <si>
    <t>湖南省永州市MC影城名扬愿景店</t>
  </si>
  <si>
    <t>永州乐田名扬愿景影城有限公司</t>
  </si>
  <si>
    <t>零陵区</t>
  </si>
  <si>
    <t>永州市幕语环球影城</t>
  </si>
  <si>
    <t>永州市幕语环球影城有限公司</t>
  </si>
  <si>
    <t>永州市尚美影城</t>
  </si>
  <si>
    <t>永州市尚美影城有限公司</t>
  </si>
  <si>
    <t>湖南省永州市柏尔国际影城</t>
  </si>
  <si>
    <t>永州市柏尔影院有限公司</t>
  </si>
  <si>
    <t>湖南省永州市中影国际影城春天广场店</t>
  </si>
  <si>
    <t>永州中影影院管理有限公司</t>
  </si>
  <si>
    <t>东安县</t>
  </si>
  <si>
    <t>东安县小计</t>
  </si>
  <si>
    <t>湖南省永州市东安县潇湘国际影城</t>
  </si>
  <si>
    <t>东安潇湘影城有限公司</t>
  </si>
  <si>
    <t>湖南省永州市东安县芒果长浩影城</t>
  </si>
  <si>
    <t>永州芒果长浩影业有限公司</t>
  </si>
  <si>
    <t>江华瑶族自治县</t>
  </si>
  <si>
    <t>江华瑶族自治县小计</t>
  </si>
  <si>
    <t>湖南永州江华橙子影院</t>
  </si>
  <si>
    <t>江华橙子影院有限公司</t>
  </si>
  <si>
    <t>湖南江华县幕语环球影城</t>
  </si>
  <si>
    <t>永州市江华瑶族自治县幕语环球影城有限公司</t>
  </si>
  <si>
    <t>湖南省江华县芒果国际影城</t>
  </si>
  <si>
    <t>江华瑶芒影业管理有限公司</t>
  </si>
  <si>
    <t>蓝山县</t>
  </si>
  <si>
    <t>蓝山县小计</t>
  </si>
  <si>
    <t>湖南省蓝山县亚美影城</t>
  </si>
  <si>
    <t>蓝山亚美影城文化传媒有限公司</t>
  </si>
  <si>
    <t>湖南省蓝山县芒果巨幕影城</t>
  </si>
  <si>
    <t>蓝山县芒果长浩影业有限公司</t>
  </si>
  <si>
    <t>宁远县</t>
  </si>
  <si>
    <t>宁远县小计</t>
  </si>
  <si>
    <t>湖南省宁远县华耀影城</t>
  </si>
  <si>
    <t>湖南宁远华耀国际影城有限公司</t>
  </si>
  <si>
    <t>湖南省永州市宁远县心悦绘影城</t>
  </si>
  <si>
    <t>宁远心悦绘国际影城管理有限公司</t>
  </si>
  <si>
    <t>祁阳县</t>
  </si>
  <si>
    <t>祁阳县小计</t>
  </si>
  <si>
    <t>湖南省祁阳大视界影城</t>
  </si>
  <si>
    <t>祁阳县万寿宫宾馆有限公司大视界影城分公司</t>
  </si>
  <si>
    <t>祁阳县楚湘国际影城</t>
  </si>
  <si>
    <t>祁阳湘儒影视文化传媒有限责任公司楚湘影城</t>
  </si>
  <si>
    <t>祁阳县新城名都国际影城</t>
  </si>
  <si>
    <t>祁阳县新城名都影视有限公司</t>
  </si>
  <si>
    <t>湖南省永州市祁阳新天地影城</t>
  </si>
  <si>
    <t>祁阳新天地影视文化传媒有限公司</t>
  </si>
  <si>
    <t>新田县</t>
  </si>
  <si>
    <t>新田县小计</t>
  </si>
  <si>
    <t>湖南省新田县新世纪影城</t>
  </si>
  <si>
    <t>新田新世纪文化传媒有限公司</t>
  </si>
  <si>
    <t>湖南省新田县诚丰影城</t>
  </si>
  <si>
    <t>永州尚可影城有限公司</t>
  </si>
  <si>
    <t>江永县</t>
  </si>
  <si>
    <t>湖南省江永县华耀影城</t>
  </si>
  <si>
    <t>湖南江永华耀国际影城有限公司</t>
  </si>
  <si>
    <t>道县</t>
  </si>
  <si>
    <t>道县华耀国际影城</t>
  </si>
  <si>
    <t>湖南华耀电影文化产业投资管理有限公司道县分公司</t>
  </si>
  <si>
    <t>双牌县</t>
  </si>
  <si>
    <t>湖南省双牌县大千国际影城</t>
  </si>
  <si>
    <t>湖南明阳文化传媒有限公司</t>
  </si>
  <si>
    <t>怀化市</t>
  </si>
  <si>
    <t>怀化市合计</t>
  </si>
  <si>
    <t>怀化市本级及所辖区</t>
  </si>
  <si>
    <t>怀化市本级及所辖区小计</t>
  </si>
  <si>
    <t>鹤城区</t>
  </si>
  <si>
    <t>怀化市正宇琼天电影院</t>
  </si>
  <si>
    <t>怀化市正宇琼天电影有限公司</t>
  </si>
  <si>
    <t>湖南怀化大地影院凯邦店</t>
  </si>
  <si>
    <t>广东大地影院建设有限公司怀化分公司</t>
  </si>
  <si>
    <t>湖南省怀化市人民影剧院</t>
  </si>
  <si>
    <t>怀化市人民影剧院</t>
  </si>
  <si>
    <t>湖南省怀化市横店电影城</t>
  </si>
  <si>
    <t>横店影视股份有限公司怀化市分公司</t>
  </si>
  <si>
    <t>湖南省怀化市楚湘人民电影城</t>
  </si>
  <si>
    <t>怀化市楚湘人民电影城有限责任公司</t>
  </si>
  <si>
    <t>湖南省怀化市恒大嘉凯影城</t>
  </si>
  <si>
    <t>湖南省恒大嘉凯影院管理有限公司怀化帝景分公司</t>
  </si>
  <si>
    <t>湖南省怀化市芒果时代影城</t>
  </si>
  <si>
    <t>怀化芒果时代影院有限责任公司</t>
  </si>
  <si>
    <t>湖南省怀化市中影菲尔姆国际电影城</t>
  </si>
  <si>
    <t>怀化市中影菲尔姆电影城有限公司</t>
  </si>
  <si>
    <t>湖南省怀化市东晟电影城</t>
  </si>
  <si>
    <t>怀化市东晟电影城有限公司</t>
  </si>
  <si>
    <t>湖南省怀化市万达影城广场店</t>
  </si>
  <si>
    <t>长沙万达国际电影城有限公司怀化万达广场店</t>
  </si>
  <si>
    <t>辰溪县</t>
  </si>
  <si>
    <t>辰溪县小计</t>
  </si>
  <si>
    <t>湖南省辰溪县先锋国际电影城</t>
  </si>
  <si>
    <t>辰溪县先锋国际电影有限公司</t>
  </si>
  <si>
    <t>湖南省辰溪县中影国线影城金润广场店</t>
  </si>
  <si>
    <t>辰溪县中影国线影业有限公司</t>
  </si>
  <si>
    <t>洪江市</t>
  </si>
  <si>
    <t>洪江市小计</t>
  </si>
  <si>
    <t>湖南省洪江市星辰影城</t>
  </si>
  <si>
    <t>洪江市星辰影城</t>
  </si>
  <si>
    <t>湖南省洪江市五溪华夏影城</t>
  </si>
  <si>
    <t>洪江市华夏影院有限公司</t>
  </si>
  <si>
    <t>湖南省怀化市洪江区新天地影城</t>
  </si>
  <si>
    <t>洪江区城市影院有限公司</t>
  </si>
  <si>
    <t>靖州苗族侗族自治县</t>
  </si>
  <si>
    <t>靖州苗族侗族自治县小计</t>
  </si>
  <si>
    <t>湖南省怀化市靖州县鑫汇影城</t>
  </si>
  <si>
    <t>靖州鑫汇影城有限公司</t>
  </si>
  <si>
    <t>湖南省怀化市靖州县信福影城</t>
  </si>
  <si>
    <t>靖州县大地信福影城</t>
  </si>
  <si>
    <t>麻阳苗族自治县</t>
  </si>
  <si>
    <t>麻阳苗族自治县小计</t>
  </si>
  <si>
    <t>麻阳易时代数字影城</t>
  </si>
  <si>
    <t>湖南省怀化市麻阳县潇湘奥城国际影院</t>
  </si>
  <si>
    <t>麻阳奥城影院</t>
  </si>
  <si>
    <t>湖南省怀化市麻阳万象国际影城</t>
  </si>
  <si>
    <t>麻阳万象国际影城</t>
  </si>
  <si>
    <t>新晃侗族自治县</t>
  </si>
  <si>
    <t>新晃侗族自治县小计</t>
  </si>
  <si>
    <t>湖南省怀化市新晃县楚湘电影城</t>
  </si>
  <si>
    <t>新晃县城市影院有限公司</t>
  </si>
  <si>
    <t>湖南省新晃县晃洲国际影城</t>
  </si>
  <si>
    <t>新晃晃洲电影城有限公司</t>
  </si>
  <si>
    <t>溆浦县</t>
  </si>
  <si>
    <t>溆浦县小计</t>
  </si>
  <si>
    <t>湖南省怀化市溆浦县大汉国际影城</t>
  </si>
  <si>
    <t>怀化大汉影城管理有限公司</t>
  </si>
  <si>
    <t>湖南省溆浦县诺亚方舟国际影城</t>
  </si>
  <si>
    <t>溆浦诺亚方舟影视方舟有限公司</t>
  </si>
  <si>
    <t>湖南省溆浦县今朝影城</t>
  </si>
  <si>
    <t>溆浦县今朝影视有限公司</t>
  </si>
  <si>
    <t>芷江侗族自治县</t>
  </si>
  <si>
    <t>芷江侗族自治县小计</t>
  </si>
  <si>
    <t>湖南省芷江县顺天和平影城</t>
  </si>
  <si>
    <t>芷江顺天和平电影有限公司</t>
  </si>
  <si>
    <t>芷江侗族自治县土桥镇电影院</t>
  </si>
  <si>
    <t>会同县</t>
  </si>
  <si>
    <t>会同县小计</t>
  </si>
  <si>
    <t>湖南省会同县鸿发商都电影城</t>
  </si>
  <si>
    <t>会同县鸿发商都电影有限公司</t>
  </si>
  <si>
    <t>会同县高椅古村电影院</t>
  </si>
  <si>
    <t>通道侗族自治县</t>
  </si>
  <si>
    <t>湖南省通道县哆嘎哆吔数字电影院</t>
  </si>
  <si>
    <t>通道哆嘎哆吔数字电影有限公司</t>
  </si>
  <si>
    <t>沅陵县</t>
  </si>
  <si>
    <t>湖南省沅陵县万维数字影城</t>
  </si>
  <si>
    <t>沅陵县万维数字影城</t>
  </si>
  <si>
    <t>湘西土家族苗族自治州</t>
  </si>
  <si>
    <t>湘西土家族苗族自治州合计</t>
  </si>
  <si>
    <t>吉首市</t>
  </si>
  <si>
    <t>吉首市小计</t>
  </si>
  <si>
    <t>吉首市新天地影城</t>
  </si>
  <si>
    <t>吉首市新天地影城有限公司</t>
  </si>
  <si>
    <t>湘西边城影院</t>
  </si>
  <si>
    <t>湘西自治州边城影院有限公司</t>
  </si>
  <si>
    <t>吉首市悦和影城</t>
  </si>
  <si>
    <t>吉首市环宇悦和影视文化投资有限公司</t>
  </si>
  <si>
    <t>湖南省吉首市潇湘影城</t>
  </si>
  <si>
    <t>吉首潇湘影城管理有限公司</t>
  </si>
  <si>
    <t>湖南省吉首市中影乾州巨幕影城</t>
  </si>
  <si>
    <t>吉首市乾州影城有限公司</t>
  </si>
  <si>
    <t>保靖县</t>
  </si>
  <si>
    <t>保靖县小计</t>
  </si>
  <si>
    <t>保靖县万家凤凰电影城</t>
  </si>
  <si>
    <t>保靖县万家凤凰电影城有限公司</t>
  </si>
  <si>
    <t>湖南省保靖县中影南方国际影城</t>
  </si>
  <si>
    <t>保靖中影电影城有限公司</t>
  </si>
  <si>
    <t>花垣县</t>
  </si>
  <si>
    <t>花垣县小计</t>
  </si>
  <si>
    <t>花垣县星光影视城</t>
  </si>
  <si>
    <t>花垣县星光影视城有限公司</t>
  </si>
  <si>
    <t>湖南省花垣县湘影电影城</t>
  </si>
  <si>
    <t>花垣县湘影文化传媒有限公司</t>
  </si>
  <si>
    <t>十八洞村思源电影院</t>
  </si>
  <si>
    <t>龙山县</t>
  </si>
  <si>
    <t>龙山县小计</t>
  </si>
  <si>
    <t>湖南省龙山县红鲤鱼影城</t>
  </si>
  <si>
    <t>龙山县丫丫影视城</t>
  </si>
  <si>
    <t>湖南省龙山县中影亿利国际影城</t>
  </si>
  <si>
    <t>龙山亿利影院管理有限公司</t>
  </si>
  <si>
    <t>湖南省龙山县里耶楚湘电影城</t>
  </si>
  <si>
    <t>龙山星诚影院管理有限公司</t>
  </si>
  <si>
    <t>龙山县里耶古城院线有限公司</t>
  </si>
  <si>
    <t>永顺县</t>
  </si>
  <si>
    <t>永顺县小计</t>
  </si>
  <si>
    <t>永顺县猛洞河影视城</t>
  </si>
  <si>
    <t>永顺县溪洲国际影城</t>
  </si>
  <si>
    <t>永顺县溪洲文化传媒有限责任公司</t>
  </si>
  <si>
    <t>凤凰县</t>
  </si>
  <si>
    <t>凤凰县小计</t>
  </si>
  <si>
    <t>湖南省凤凰县芒果国际影城</t>
  </si>
  <si>
    <t>凤凰芒果影业有限公司</t>
  </si>
  <si>
    <t>凤凰县惠民数字影院</t>
  </si>
  <si>
    <t>泸溪县</t>
  </si>
  <si>
    <t>湖南省泸溪县辰河大剧院</t>
  </si>
  <si>
    <t>泸溪县辛女影视文化传媒有限责任公司</t>
  </si>
  <si>
    <t>古丈县</t>
  </si>
  <si>
    <t>湖南省古丈县四海影视城</t>
  </si>
  <si>
    <t>古丈四海影视文化传媒有限公司</t>
  </si>
  <si>
    <t>张家界市</t>
  </si>
  <si>
    <t>张家界市合计</t>
  </si>
  <si>
    <t>张家界市本级及所辖区</t>
  </si>
  <si>
    <t>张家界市本级及所辖区小计</t>
  </si>
  <si>
    <t>永定区</t>
  </si>
  <si>
    <t>湖南省张家界永定区影视城</t>
  </si>
  <si>
    <t>张家界市永定区电影发行放映公司</t>
  </si>
  <si>
    <t>湖南省潇湘张家界国际影城步步高店</t>
  </si>
  <si>
    <t>张家界潇湘影城有限公司</t>
  </si>
  <si>
    <t>湖南省张家界市米高国际影城</t>
  </si>
  <si>
    <t>张家界米高国际电影城有限公司</t>
  </si>
  <si>
    <t>湖南省张家界市金逸影城</t>
  </si>
  <si>
    <t>长沙金逸电影放映有限公司张家界分公司</t>
  </si>
  <si>
    <t>武陵源区</t>
  </si>
  <si>
    <t>湖南省张家界市武陵源楚湘悦影院</t>
  </si>
  <si>
    <t>张家界悦影影视文化发展有限公司</t>
  </si>
  <si>
    <t>慈利县</t>
  </si>
  <si>
    <t>慈利县小计</t>
  </si>
  <si>
    <t>湖南省慈利县人民剧院3D影视城</t>
  </si>
  <si>
    <t>慈利县人民剧院</t>
  </si>
  <si>
    <t>湖南省慈利县新时代国际影城</t>
  </si>
  <si>
    <t>慈利新时代影视文化有限公司</t>
  </si>
  <si>
    <t>湖南省慈利县芒果国际影城</t>
  </si>
  <si>
    <t>湖南慈利芒果现代影城有限公司</t>
  </si>
  <si>
    <t>湖南省张家界市慈利县江垭镇楚湘电影院</t>
  </si>
  <si>
    <t>张家界悦影影视文化发展有限公司慈利分公司</t>
  </si>
  <si>
    <t>张家界千岛板板龙灯文化传媒有限责任公司</t>
  </si>
  <si>
    <t>桑植县</t>
  </si>
  <si>
    <t>桑植县小计</t>
  </si>
  <si>
    <t>湖南省桑植县华耀国际影城</t>
  </si>
  <si>
    <t>湖南桑植华耀国际影城有限公司</t>
  </si>
  <si>
    <t>张家界龙耀文化传媒有限责任公司</t>
  </si>
  <si>
    <t>张家界魅力芙蓉文化传媒有限责任公司</t>
  </si>
  <si>
    <t>原公司名称：溆浦县溆北影院</t>
    <phoneticPr fontId="17" type="noConversion"/>
  </si>
  <si>
    <t>原公司名称:江华正佳影院</t>
    <phoneticPr fontId="17" type="noConversion"/>
  </si>
  <si>
    <t>2021年省级电影事业发展专项资金安排表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</si>
</sst>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b/>
      <sz val="18"/>
      <color theme="1"/>
      <name val="方正大标宋_GBK"/>
      <family val="4"/>
      <charset val="134"/>
    </font>
    <font>
      <b/>
      <sz val="26"/>
      <color theme="1"/>
      <name val="汉仪大宋简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汉仪大宋简"/>
      <charset val="134"/>
    </font>
    <font>
      <sz val="1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579"/>
  <sheetViews>
    <sheetView tabSelected="1" workbookViewId="0">
      <selection activeCell="Q10" sqref="Q10"/>
    </sheetView>
  </sheetViews>
  <sheetFormatPr defaultColWidth="9" defaultRowHeight="24.95" customHeight="1"/>
  <cols>
    <col min="1" max="1" width="7.375" style="6" customWidth="1"/>
    <col min="2" max="2" width="5.75" style="6" customWidth="1"/>
    <col min="3" max="3" width="7.75" style="6" customWidth="1"/>
    <col min="4" max="4" width="8.125" style="4" customWidth="1"/>
    <col min="5" max="5" width="24.5" style="4" customWidth="1"/>
    <col min="6" max="6" width="27" style="4" customWidth="1"/>
    <col min="7" max="7" width="9" style="7" customWidth="1"/>
    <col min="8" max="8" width="8.125" style="1" customWidth="1"/>
    <col min="9" max="9" width="10.5" style="1" customWidth="1"/>
    <col min="10" max="10" width="7.75" style="1" customWidth="1"/>
    <col min="11" max="11" width="9" style="8" customWidth="1"/>
    <col min="12" max="12" width="16.875" style="4" customWidth="1"/>
    <col min="13" max="16379" width="9" style="4"/>
  </cols>
  <sheetData>
    <row r="1" spans="1:12" ht="24.95" customHeight="1">
      <c r="A1" s="9" t="s">
        <v>0</v>
      </c>
    </row>
    <row r="2" spans="1:12" ht="27.95" customHeight="1">
      <c r="A2" s="36" t="s">
        <v>1193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1.9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21" t="s">
        <v>1</v>
      </c>
    </row>
    <row r="4" spans="1:12" s="1" customFormat="1" ht="21.95" customHeight="1">
      <c r="A4" s="39" t="s">
        <v>2</v>
      </c>
      <c r="B4" s="39" t="s">
        <v>3</v>
      </c>
      <c r="C4" s="39"/>
      <c r="D4" s="39" t="s">
        <v>4</v>
      </c>
      <c r="E4" s="39" t="s">
        <v>5</v>
      </c>
      <c r="F4" s="39" t="s">
        <v>6</v>
      </c>
      <c r="G4" s="45" t="s">
        <v>7</v>
      </c>
      <c r="H4" s="37" t="s">
        <v>8</v>
      </c>
      <c r="I4" s="37"/>
      <c r="J4" s="37"/>
      <c r="K4" s="37"/>
      <c r="L4" s="39" t="s">
        <v>9</v>
      </c>
    </row>
    <row r="5" spans="1:12" s="1" customFormat="1" ht="26.1" customHeight="1">
      <c r="A5" s="39"/>
      <c r="B5" s="39"/>
      <c r="C5" s="39"/>
      <c r="D5" s="39"/>
      <c r="E5" s="39"/>
      <c r="F5" s="39"/>
      <c r="G5" s="45"/>
      <c r="H5" s="38" t="s">
        <v>10</v>
      </c>
      <c r="I5" s="38"/>
      <c r="J5" s="38" t="s">
        <v>11</v>
      </c>
      <c r="K5" s="60" t="s">
        <v>12</v>
      </c>
      <c r="L5" s="39"/>
    </row>
    <row r="6" spans="1:12" s="2" customFormat="1" ht="41.25" customHeight="1">
      <c r="A6" s="39"/>
      <c r="B6" s="39"/>
      <c r="C6" s="39"/>
      <c r="D6" s="39"/>
      <c r="E6" s="39"/>
      <c r="F6" s="39"/>
      <c r="G6" s="45"/>
      <c r="H6" s="14" t="s">
        <v>13</v>
      </c>
      <c r="I6" s="14" t="s">
        <v>14</v>
      </c>
      <c r="J6" s="38"/>
      <c r="K6" s="60"/>
      <c r="L6" s="39"/>
    </row>
    <row r="7" spans="1:12" s="2" customFormat="1" ht="21" customHeight="1">
      <c r="A7" s="39" t="s">
        <v>15</v>
      </c>
      <c r="B7" s="39"/>
      <c r="C7" s="39"/>
      <c r="D7" s="39"/>
      <c r="E7" s="39"/>
      <c r="F7" s="39"/>
      <c r="G7" s="15">
        <f>G8+G126+G156+G181+G225+G264+G297+G334+G387+G416+G458+G494+G535+G562</f>
        <v>1809.0400000000002</v>
      </c>
      <c r="H7" s="14">
        <f>H8+H126+H156+H181+H225+H264+H297+H334+H387+H416+H458+H494+H535+H562</f>
        <v>210</v>
      </c>
      <c r="I7" s="14">
        <f>I8+I126+I156+I181+I225+I264+I297+I334+I387+I416+I458+I494+I535+I562</f>
        <v>330</v>
      </c>
      <c r="J7" s="14">
        <f>J8+J126+J156+J181+J225+J264+J297+J334+J387+J416+J458+J494+J535+J562</f>
        <v>-185</v>
      </c>
      <c r="K7" s="14">
        <f>K8+K126+K156+K181+K225+K264+K297+K334+K387+K416+K458+K494+K535+K562</f>
        <v>1454.0400000000002</v>
      </c>
      <c r="L7" s="16"/>
    </row>
    <row r="8" spans="1:12" s="2" customFormat="1" ht="21" customHeight="1">
      <c r="A8" s="44" t="s">
        <v>16</v>
      </c>
      <c r="B8" s="39" t="s">
        <v>17</v>
      </c>
      <c r="C8" s="39"/>
      <c r="D8" s="39"/>
      <c r="E8" s="39"/>
      <c r="F8" s="39"/>
      <c r="G8" s="15">
        <f>G9+G110+G121</f>
        <v>879.31</v>
      </c>
      <c r="H8" s="15">
        <f>H9+H110+H121</f>
        <v>15</v>
      </c>
      <c r="I8" s="15">
        <f>I9+I110+I121</f>
        <v>201</v>
      </c>
      <c r="J8" s="15">
        <f>J9+J110+J121</f>
        <v>0</v>
      </c>
      <c r="K8" s="15">
        <f>K9+K110+K121</f>
        <v>663.31000000000017</v>
      </c>
      <c r="L8" s="16"/>
    </row>
    <row r="9" spans="1:12" s="3" customFormat="1" ht="21" customHeight="1">
      <c r="A9" s="44"/>
      <c r="B9" s="44" t="s">
        <v>18</v>
      </c>
      <c r="C9" s="40" t="s">
        <v>19</v>
      </c>
      <c r="D9" s="40"/>
      <c r="E9" s="40"/>
      <c r="F9" s="40"/>
      <c r="G9" s="18">
        <f>SUM(G10:G109)</f>
        <v>838.92999999999984</v>
      </c>
      <c r="H9" s="18">
        <f>SUM(H10:H109)</f>
        <v>15</v>
      </c>
      <c r="I9" s="18">
        <f>SUM(I10:I109)</f>
        <v>201</v>
      </c>
      <c r="J9" s="18">
        <f>SUM(J10:J109)</f>
        <v>0</v>
      </c>
      <c r="K9" s="18">
        <f>SUM(K10:K109)</f>
        <v>622.93000000000018</v>
      </c>
      <c r="L9" s="11"/>
    </row>
    <row r="10" spans="1:12" s="4" customFormat="1" ht="24.95" customHeight="1">
      <c r="A10" s="44"/>
      <c r="B10" s="44"/>
      <c r="C10" s="40" t="s">
        <v>20</v>
      </c>
      <c r="D10" s="19">
        <v>43010601</v>
      </c>
      <c r="E10" s="17" t="s">
        <v>21</v>
      </c>
      <c r="F10" s="17" t="s">
        <v>22</v>
      </c>
      <c r="G10" s="12">
        <f t="shared" ref="G10:G73" si="0">H10+I10+J10+K10</f>
        <v>17.899999999999999</v>
      </c>
      <c r="H10" s="20"/>
      <c r="I10" s="20">
        <v>8</v>
      </c>
      <c r="J10" s="20"/>
      <c r="K10" s="20">
        <v>9.9</v>
      </c>
      <c r="L10" s="16"/>
    </row>
    <row r="11" spans="1:12" s="4" customFormat="1" ht="24.95" customHeight="1">
      <c r="A11" s="44"/>
      <c r="B11" s="44"/>
      <c r="C11" s="40"/>
      <c r="D11" s="19">
        <v>43013501</v>
      </c>
      <c r="E11" s="17" t="s">
        <v>23</v>
      </c>
      <c r="F11" s="17" t="s">
        <v>24</v>
      </c>
      <c r="G11" s="12">
        <f t="shared" si="0"/>
        <v>7.9</v>
      </c>
      <c r="H11" s="20"/>
      <c r="I11" s="20"/>
      <c r="J11" s="20"/>
      <c r="K11" s="20">
        <v>7.9</v>
      </c>
      <c r="L11" s="16"/>
    </row>
    <row r="12" spans="1:12" s="4" customFormat="1" ht="24.95" customHeight="1">
      <c r="A12" s="44"/>
      <c r="B12" s="44"/>
      <c r="C12" s="40"/>
      <c r="D12" s="19">
        <v>43013201</v>
      </c>
      <c r="E12" s="17" t="s">
        <v>25</v>
      </c>
      <c r="F12" s="17" t="s">
        <v>26</v>
      </c>
      <c r="G12" s="12">
        <f t="shared" si="0"/>
        <v>4.62</v>
      </c>
      <c r="H12" s="20"/>
      <c r="I12" s="20"/>
      <c r="J12" s="20"/>
      <c r="K12" s="20">
        <v>4.62</v>
      </c>
      <c r="L12" s="16"/>
    </row>
    <row r="13" spans="1:12" s="4" customFormat="1" ht="24.95" customHeight="1">
      <c r="A13" s="44"/>
      <c r="B13" s="44"/>
      <c r="C13" s="40"/>
      <c r="D13" s="19">
        <v>43017901</v>
      </c>
      <c r="E13" s="17" t="s">
        <v>27</v>
      </c>
      <c r="F13" s="17" t="s">
        <v>28</v>
      </c>
      <c r="G13" s="12">
        <f t="shared" si="0"/>
        <v>37.1</v>
      </c>
      <c r="H13" s="20"/>
      <c r="I13" s="20">
        <v>15</v>
      </c>
      <c r="J13" s="20"/>
      <c r="K13" s="20">
        <v>22.1</v>
      </c>
      <c r="L13" s="16"/>
    </row>
    <row r="14" spans="1:12" s="4" customFormat="1" ht="21.95" customHeight="1">
      <c r="A14" s="44"/>
      <c r="B14" s="44"/>
      <c r="C14" s="40"/>
      <c r="D14" s="19">
        <v>43018601</v>
      </c>
      <c r="E14" s="17" t="s">
        <v>29</v>
      </c>
      <c r="F14" s="17" t="s">
        <v>30</v>
      </c>
      <c r="G14" s="12">
        <f t="shared" si="0"/>
        <v>3.85</v>
      </c>
      <c r="H14" s="20"/>
      <c r="I14" s="20"/>
      <c r="J14" s="20"/>
      <c r="K14" s="20">
        <v>3.85</v>
      </c>
      <c r="L14" s="16"/>
    </row>
    <row r="15" spans="1:12" s="4" customFormat="1" ht="24.95" customHeight="1">
      <c r="A15" s="44"/>
      <c r="B15" s="44"/>
      <c r="C15" s="40"/>
      <c r="D15" s="19">
        <v>43019801</v>
      </c>
      <c r="E15" s="17" t="s">
        <v>31</v>
      </c>
      <c r="F15" s="17" t="s">
        <v>32</v>
      </c>
      <c r="G15" s="12">
        <f t="shared" si="0"/>
        <v>4.4000000000000004</v>
      </c>
      <c r="H15" s="20"/>
      <c r="I15" s="20"/>
      <c r="J15" s="20"/>
      <c r="K15" s="20">
        <v>4.4000000000000004</v>
      </c>
      <c r="L15" s="16"/>
    </row>
    <row r="16" spans="1:12" s="4" customFormat="1" ht="24.95" customHeight="1">
      <c r="A16" s="44"/>
      <c r="B16" s="44"/>
      <c r="C16" s="40"/>
      <c r="D16" s="19">
        <v>43010911</v>
      </c>
      <c r="E16" s="17" t="s">
        <v>33</v>
      </c>
      <c r="F16" s="17" t="s">
        <v>34</v>
      </c>
      <c r="G16" s="12">
        <f t="shared" si="0"/>
        <v>4.96</v>
      </c>
      <c r="H16" s="20"/>
      <c r="I16" s="20"/>
      <c r="J16" s="20"/>
      <c r="K16" s="20">
        <v>4.96</v>
      </c>
      <c r="L16" s="16"/>
    </row>
    <row r="17" spans="1:12" s="4" customFormat="1" ht="21.95" customHeight="1">
      <c r="A17" s="44"/>
      <c r="B17" s="44"/>
      <c r="C17" s="40"/>
      <c r="D17" s="19">
        <v>43011411</v>
      </c>
      <c r="E17" s="17" t="s">
        <v>35</v>
      </c>
      <c r="F17" s="17" t="s">
        <v>36</v>
      </c>
      <c r="G17" s="12">
        <f t="shared" si="0"/>
        <v>35.79</v>
      </c>
      <c r="H17" s="20"/>
      <c r="I17" s="20">
        <v>15</v>
      </c>
      <c r="J17" s="20"/>
      <c r="K17" s="20">
        <v>20.79</v>
      </c>
      <c r="L17" s="16"/>
    </row>
    <row r="18" spans="1:12" s="4" customFormat="1" ht="24.95" customHeight="1">
      <c r="A18" s="44"/>
      <c r="B18" s="44"/>
      <c r="C18" s="40"/>
      <c r="D18" s="19">
        <v>43011711</v>
      </c>
      <c r="E18" s="17" t="s">
        <v>37</v>
      </c>
      <c r="F18" s="17" t="s">
        <v>38</v>
      </c>
      <c r="G18" s="12">
        <f t="shared" si="0"/>
        <v>1.4</v>
      </c>
      <c r="H18" s="20"/>
      <c r="I18" s="20"/>
      <c r="J18" s="20"/>
      <c r="K18" s="20">
        <v>1.4</v>
      </c>
      <c r="L18" s="16"/>
    </row>
    <row r="19" spans="1:12" s="4" customFormat="1" ht="21.95" customHeight="1">
      <c r="A19" s="44"/>
      <c r="B19" s="44"/>
      <c r="C19" s="40"/>
      <c r="D19" s="19">
        <v>43012211</v>
      </c>
      <c r="E19" s="17" t="s">
        <v>39</v>
      </c>
      <c r="F19" s="17" t="s">
        <v>40</v>
      </c>
      <c r="G19" s="12">
        <f t="shared" si="0"/>
        <v>3.02</v>
      </c>
      <c r="H19" s="20"/>
      <c r="I19" s="20"/>
      <c r="J19" s="20"/>
      <c r="K19" s="20">
        <v>3.02</v>
      </c>
      <c r="L19" s="16"/>
    </row>
    <row r="20" spans="1:12" s="4" customFormat="1" ht="24.95" customHeight="1">
      <c r="A20" s="44"/>
      <c r="B20" s="44"/>
      <c r="C20" s="40"/>
      <c r="D20" s="19">
        <v>43013811</v>
      </c>
      <c r="E20" s="17" t="s">
        <v>41</v>
      </c>
      <c r="F20" s="17" t="s">
        <v>42</v>
      </c>
      <c r="G20" s="12">
        <f t="shared" si="0"/>
        <v>18.689999999999998</v>
      </c>
      <c r="H20" s="20"/>
      <c r="I20" s="20">
        <v>8</v>
      </c>
      <c r="J20" s="20"/>
      <c r="K20" s="20">
        <v>10.69</v>
      </c>
      <c r="L20" s="16"/>
    </row>
    <row r="21" spans="1:12" s="4" customFormat="1" ht="24.95" customHeight="1">
      <c r="A21" s="44"/>
      <c r="B21" s="44"/>
      <c r="C21" s="40"/>
      <c r="D21" s="19">
        <v>43014511</v>
      </c>
      <c r="E21" s="17" t="s">
        <v>43</v>
      </c>
      <c r="F21" s="17" t="s">
        <v>44</v>
      </c>
      <c r="G21" s="12">
        <f t="shared" si="0"/>
        <v>5.54</v>
      </c>
      <c r="H21" s="20"/>
      <c r="I21" s="20"/>
      <c r="J21" s="20"/>
      <c r="K21" s="20">
        <v>5.54</v>
      </c>
      <c r="L21" s="16"/>
    </row>
    <row r="22" spans="1:12" s="4" customFormat="1" ht="24.95" customHeight="1">
      <c r="A22" s="44" t="s">
        <v>16</v>
      </c>
      <c r="B22" s="44" t="s">
        <v>18</v>
      </c>
      <c r="C22" s="40" t="s">
        <v>45</v>
      </c>
      <c r="D22" s="19">
        <v>43013701</v>
      </c>
      <c r="E22" s="17" t="s">
        <v>46</v>
      </c>
      <c r="F22" s="17" t="s">
        <v>47</v>
      </c>
      <c r="G22" s="12">
        <f t="shared" si="0"/>
        <v>22.45</v>
      </c>
      <c r="H22" s="20"/>
      <c r="I22" s="20">
        <v>10</v>
      </c>
      <c r="J22" s="20"/>
      <c r="K22" s="20">
        <v>12.45</v>
      </c>
      <c r="L22" s="16"/>
    </row>
    <row r="23" spans="1:12" s="4" customFormat="1" ht="21.95" customHeight="1">
      <c r="A23" s="44"/>
      <c r="B23" s="44"/>
      <c r="C23" s="40"/>
      <c r="D23" s="19">
        <v>43010201</v>
      </c>
      <c r="E23" s="17" t="s">
        <v>48</v>
      </c>
      <c r="F23" s="17" t="s">
        <v>49</v>
      </c>
      <c r="G23" s="12">
        <f t="shared" si="0"/>
        <v>2.35</v>
      </c>
      <c r="H23" s="20"/>
      <c r="I23" s="20"/>
      <c r="J23" s="20"/>
      <c r="K23" s="20">
        <v>2.35</v>
      </c>
      <c r="L23" s="16"/>
    </row>
    <row r="24" spans="1:12" s="4" customFormat="1" ht="21.95" customHeight="1">
      <c r="A24" s="44"/>
      <c r="B24" s="44"/>
      <c r="C24" s="40"/>
      <c r="D24" s="19">
        <v>43012201</v>
      </c>
      <c r="E24" s="17" t="s">
        <v>50</v>
      </c>
      <c r="F24" s="17" t="s">
        <v>51</v>
      </c>
      <c r="G24" s="12">
        <f t="shared" si="0"/>
        <v>20.11</v>
      </c>
      <c r="H24" s="20"/>
      <c r="I24" s="20">
        <v>10</v>
      </c>
      <c r="J24" s="20"/>
      <c r="K24" s="20">
        <v>10.11</v>
      </c>
      <c r="L24" s="16"/>
    </row>
    <row r="25" spans="1:12" s="4" customFormat="1" ht="21.95" customHeight="1">
      <c r="A25" s="44"/>
      <c r="B25" s="44"/>
      <c r="C25" s="40"/>
      <c r="D25" s="19">
        <v>43014901</v>
      </c>
      <c r="E25" s="17" t="s">
        <v>52</v>
      </c>
      <c r="F25" s="17" t="s">
        <v>53</v>
      </c>
      <c r="G25" s="12">
        <f t="shared" si="0"/>
        <v>5.88</v>
      </c>
      <c r="H25" s="20"/>
      <c r="I25" s="20"/>
      <c r="J25" s="20"/>
      <c r="K25" s="20">
        <v>5.88</v>
      </c>
      <c r="L25" s="16"/>
    </row>
    <row r="26" spans="1:12" s="4" customFormat="1" ht="24.95" customHeight="1">
      <c r="A26" s="44"/>
      <c r="B26" s="44"/>
      <c r="C26" s="40"/>
      <c r="D26" s="19">
        <v>43018501</v>
      </c>
      <c r="E26" s="17" t="s">
        <v>54</v>
      </c>
      <c r="F26" s="17" t="s">
        <v>55</v>
      </c>
      <c r="G26" s="12">
        <f t="shared" si="0"/>
        <v>8.8699999999999992</v>
      </c>
      <c r="H26" s="20"/>
      <c r="I26" s="20"/>
      <c r="J26" s="20"/>
      <c r="K26" s="20">
        <v>8.8699999999999992</v>
      </c>
      <c r="L26" s="16"/>
    </row>
    <row r="27" spans="1:12" s="4" customFormat="1" ht="24.95" customHeight="1">
      <c r="A27" s="44"/>
      <c r="B27" s="44"/>
      <c r="C27" s="40"/>
      <c r="D27" s="19">
        <v>43016501</v>
      </c>
      <c r="E27" s="17" t="s">
        <v>56</v>
      </c>
      <c r="F27" s="17" t="s">
        <v>57</v>
      </c>
      <c r="G27" s="12">
        <f t="shared" si="0"/>
        <v>4.55</v>
      </c>
      <c r="H27" s="20"/>
      <c r="I27" s="20"/>
      <c r="J27" s="20"/>
      <c r="K27" s="20">
        <v>4.55</v>
      </c>
      <c r="L27" s="16"/>
    </row>
    <row r="28" spans="1:12" s="4" customFormat="1" ht="24.95" customHeight="1">
      <c r="A28" s="44"/>
      <c r="B28" s="44"/>
      <c r="C28" s="40"/>
      <c r="D28" s="19">
        <v>43017701</v>
      </c>
      <c r="E28" s="17" t="s">
        <v>58</v>
      </c>
      <c r="F28" s="17" t="s">
        <v>59</v>
      </c>
      <c r="G28" s="12">
        <f t="shared" si="0"/>
        <v>0.71</v>
      </c>
      <c r="H28" s="20"/>
      <c r="I28" s="20"/>
      <c r="J28" s="20"/>
      <c r="K28" s="20">
        <v>0.71</v>
      </c>
      <c r="L28" s="16"/>
    </row>
    <row r="29" spans="1:12" s="4" customFormat="1" ht="21.95" customHeight="1">
      <c r="A29" s="44"/>
      <c r="B29" s="44"/>
      <c r="C29" s="40"/>
      <c r="D29" s="19">
        <v>43019401</v>
      </c>
      <c r="E29" s="17" t="s">
        <v>60</v>
      </c>
      <c r="F29" s="17" t="s">
        <v>61</v>
      </c>
      <c r="G29" s="12">
        <f t="shared" si="0"/>
        <v>2.27</v>
      </c>
      <c r="H29" s="20"/>
      <c r="I29" s="20"/>
      <c r="J29" s="20"/>
      <c r="K29" s="20">
        <v>2.27</v>
      </c>
      <c r="L29" s="16"/>
    </row>
    <row r="30" spans="1:12" s="4" customFormat="1" ht="21.95" customHeight="1">
      <c r="A30" s="44"/>
      <c r="B30" s="44"/>
      <c r="C30" s="40"/>
      <c r="D30" s="19">
        <v>43010311</v>
      </c>
      <c r="E30" s="17" t="s">
        <v>62</v>
      </c>
      <c r="F30" s="17" t="s">
        <v>63</v>
      </c>
      <c r="G30" s="12">
        <f t="shared" si="0"/>
        <v>8.08</v>
      </c>
      <c r="H30" s="20"/>
      <c r="I30" s="20"/>
      <c r="J30" s="20"/>
      <c r="K30" s="20">
        <v>8.08</v>
      </c>
      <c r="L30" s="16"/>
    </row>
    <row r="31" spans="1:12" s="4" customFormat="1" ht="24.95" customHeight="1">
      <c r="A31" s="44"/>
      <c r="B31" s="44"/>
      <c r="C31" s="40"/>
      <c r="D31" s="19">
        <v>43012511</v>
      </c>
      <c r="E31" s="17" t="s">
        <v>64</v>
      </c>
      <c r="F31" s="17" t="s">
        <v>65</v>
      </c>
      <c r="G31" s="12">
        <f t="shared" si="0"/>
        <v>4.58</v>
      </c>
      <c r="H31" s="20"/>
      <c r="I31" s="20"/>
      <c r="J31" s="20"/>
      <c r="K31" s="20">
        <v>4.58</v>
      </c>
      <c r="L31" s="16"/>
    </row>
    <row r="32" spans="1:12" s="4" customFormat="1" ht="24.95" customHeight="1">
      <c r="A32" s="44"/>
      <c r="B32" s="44"/>
      <c r="C32" s="40"/>
      <c r="D32" s="19">
        <v>43012711</v>
      </c>
      <c r="E32" s="17" t="s">
        <v>66</v>
      </c>
      <c r="F32" s="17" t="s">
        <v>67</v>
      </c>
      <c r="G32" s="12">
        <f t="shared" si="0"/>
        <v>4.47</v>
      </c>
      <c r="H32" s="20"/>
      <c r="I32" s="20"/>
      <c r="J32" s="20"/>
      <c r="K32" s="20">
        <v>4.47</v>
      </c>
      <c r="L32" s="16"/>
    </row>
    <row r="33" spans="1:12" s="4" customFormat="1" ht="24.95" customHeight="1">
      <c r="A33" s="44"/>
      <c r="B33" s="44"/>
      <c r="C33" s="40"/>
      <c r="D33" s="19">
        <v>43013911</v>
      </c>
      <c r="E33" s="17" t="s">
        <v>68</v>
      </c>
      <c r="F33" s="17" t="s">
        <v>69</v>
      </c>
      <c r="G33" s="12">
        <f t="shared" si="0"/>
        <v>5.92</v>
      </c>
      <c r="H33" s="20"/>
      <c r="I33" s="20"/>
      <c r="J33" s="20"/>
      <c r="K33" s="20">
        <v>5.92</v>
      </c>
      <c r="L33" s="16"/>
    </row>
    <row r="34" spans="1:12" s="4" customFormat="1" ht="24.95" customHeight="1">
      <c r="A34" s="44"/>
      <c r="B34" s="44"/>
      <c r="C34" s="40"/>
      <c r="D34" s="19">
        <v>43014211</v>
      </c>
      <c r="E34" s="17" t="s">
        <v>70</v>
      </c>
      <c r="F34" s="17" t="s">
        <v>71</v>
      </c>
      <c r="G34" s="12">
        <f t="shared" si="0"/>
        <v>5.16</v>
      </c>
      <c r="H34" s="20"/>
      <c r="I34" s="20"/>
      <c r="J34" s="20"/>
      <c r="K34" s="20">
        <v>5.16</v>
      </c>
      <c r="L34" s="16"/>
    </row>
    <row r="35" spans="1:12" s="4" customFormat="1" ht="21.95" customHeight="1">
      <c r="A35" s="44"/>
      <c r="B35" s="44"/>
      <c r="C35" s="40"/>
      <c r="D35" s="19">
        <v>43014611</v>
      </c>
      <c r="E35" s="17" t="s">
        <v>72</v>
      </c>
      <c r="F35" s="17" t="s">
        <v>73</v>
      </c>
      <c r="G35" s="12">
        <f t="shared" si="0"/>
        <v>1.46</v>
      </c>
      <c r="H35" s="20"/>
      <c r="I35" s="20"/>
      <c r="J35" s="20"/>
      <c r="K35" s="20">
        <v>1.46</v>
      </c>
      <c r="L35" s="16"/>
    </row>
    <row r="36" spans="1:12" s="4" customFormat="1" ht="24.95" customHeight="1">
      <c r="A36" s="44"/>
      <c r="B36" s="44"/>
      <c r="C36" s="44" t="s">
        <v>74</v>
      </c>
      <c r="D36" s="19">
        <v>43010701</v>
      </c>
      <c r="E36" s="17" t="s">
        <v>75</v>
      </c>
      <c r="F36" s="17" t="s">
        <v>76</v>
      </c>
      <c r="G36" s="12">
        <f t="shared" si="0"/>
        <v>37.94</v>
      </c>
      <c r="H36" s="20"/>
      <c r="I36" s="20">
        <v>15</v>
      </c>
      <c r="J36" s="20"/>
      <c r="K36" s="20">
        <v>22.94</v>
      </c>
      <c r="L36" s="22"/>
    </row>
    <row r="37" spans="1:12" s="4" customFormat="1" ht="21.95" customHeight="1">
      <c r="A37" s="44"/>
      <c r="B37" s="44"/>
      <c r="C37" s="44"/>
      <c r="D37" s="19">
        <v>43010401</v>
      </c>
      <c r="E37" s="17" t="s">
        <v>77</v>
      </c>
      <c r="F37" s="17" t="s">
        <v>78</v>
      </c>
      <c r="G37" s="12">
        <f t="shared" si="0"/>
        <v>5.93</v>
      </c>
      <c r="H37" s="20"/>
      <c r="I37" s="20"/>
      <c r="J37" s="20"/>
      <c r="K37" s="20">
        <v>5.93</v>
      </c>
      <c r="L37" s="22"/>
    </row>
    <row r="38" spans="1:12" s="4" customFormat="1" ht="21.95" customHeight="1">
      <c r="A38" s="44"/>
      <c r="B38" s="44"/>
      <c r="C38" s="44"/>
      <c r="D38" s="19">
        <v>43080202</v>
      </c>
      <c r="E38" s="17" t="s">
        <v>79</v>
      </c>
      <c r="F38" s="17" t="s">
        <v>80</v>
      </c>
      <c r="G38" s="12">
        <f t="shared" si="0"/>
        <v>28.26</v>
      </c>
      <c r="H38" s="20"/>
      <c r="I38" s="20">
        <v>10</v>
      </c>
      <c r="J38" s="20"/>
      <c r="K38" s="20">
        <v>18.260000000000002</v>
      </c>
      <c r="L38" s="22"/>
    </row>
    <row r="39" spans="1:12" s="4" customFormat="1" ht="21.95" customHeight="1">
      <c r="A39" s="44"/>
      <c r="B39" s="44"/>
      <c r="C39" s="44"/>
      <c r="D39" s="19">
        <v>43015001</v>
      </c>
      <c r="E39" s="17" t="s">
        <v>81</v>
      </c>
      <c r="F39" s="17" t="s">
        <v>82</v>
      </c>
      <c r="G39" s="12">
        <f t="shared" si="0"/>
        <v>3.74</v>
      </c>
      <c r="H39" s="20"/>
      <c r="I39" s="20"/>
      <c r="J39" s="20"/>
      <c r="K39" s="20">
        <v>3.74</v>
      </c>
      <c r="L39" s="22"/>
    </row>
    <row r="40" spans="1:12" s="4" customFormat="1" ht="24.95" customHeight="1">
      <c r="A40" s="44" t="s">
        <v>16</v>
      </c>
      <c r="B40" s="44" t="s">
        <v>18</v>
      </c>
      <c r="C40" s="44" t="s">
        <v>74</v>
      </c>
      <c r="D40" s="19">
        <v>43016901</v>
      </c>
      <c r="E40" s="17" t="s">
        <v>83</v>
      </c>
      <c r="F40" s="17" t="s">
        <v>84</v>
      </c>
      <c r="G40" s="12">
        <f t="shared" si="0"/>
        <v>16.75</v>
      </c>
      <c r="H40" s="20"/>
      <c r="I40" s="20">
        <v>8</v>
      </c>
      <c r="J40" s="20"/>
      <c r="K40" s="20">
        <v>8.75</v>
      </c>
      <c r="L40" s="22"/>
    </row>
    <row r="41" spans="1:12" s="4" customFormat="1" ht="24.95" customHeight="1">
      <c r="A41" s="44"/>
      <c r="B41" s="44"/>
      <c r="C41" s="44"/>
      <c r="D41" s="19">
        <v>43016401</v>
      </c>
      <c r="E41" s="17" t="s">
        <v>85</v>
      </c>
      <c r="F41" s="17" t="s">
        <v>86</v>
      </c>
      <c r="G41" s="12">
        <f t="shared" si="0"/>
        <v>4.46</v>
      </c>
      <c r="H41" s="20"/>
      <c r="I41" s="20"/>
      <c r="J41" s="20"/>
      <c r="K41" s="20">
        <v>4.46</v>
      </c>
      <c r="L41" s="22"/>
    </row>
    <row r="42" spans="1:12" s="4" customFormat="1" ht="24.95" customHeight="1">
      <c r="A42" s="44"/>
      <c r="B42" s="44"/>
      <c r="C42" s="44"/>
      <c r="D42" s="19">
        <v>43016601</v>
      </c>
      <c r="E42" s="17" t="s">
        <v>87</v>
      </c>
      <c r="F42" s="17" t="s">
        <v>88</v>
      </c>
      <c r="G42" s="12">
        <f t="shared" si="0"/>
        <v>3.85</v>
      </c>
      <c r="H42" s="20"/>
      <c r="I42" s="20"/>
      <c r="J42" s="20"/>
      <c r="K42" s="20">
        <v>3.85</v>
      </c>
      <c r="L42" s="22"/>
    </row>
    <row r="43" spans="1:12" s="4" customFormat="1" ht="24.95" customHeight="1">
      <c r="A43" s="44"/>
      <c r="B43" s="44"/>
      <c r="C43" s="44"/>
      <c r="D43" s="19">
        <v>43019001</v>
      </c>
      <c r="E43" s="17" t="s">
        <v>89</v>
      </c>
      <c r="F43" s="17" t="s">
        <v>90</v>
      </c>
      <c r="G43" s="12">
        <f t="shared" si="0"/>
        <v>13.64</v>
      </c>
      <c r="H43" s="20">
        <v>5</v>
      </c>
      <c r="I43" s="20"/>
      <c r="J43" s="20"/>
      <c r="K43" s="20">
        <v>8.64</v>
      </c>
      <c r="L43" s="22"/>
    </row>
    <row r="44" spans="1:12" s="4" customFormat="1" ht="24.95" customHeight="1">
      <c r="A44" s="44"/>
      <c r="B44" s="44"/>
      <c r="C44" s="44"/>
      <c r="D44" s="19">
        <v>43010611</v>
      </c>
      <c r="E44" s="17" t="s">
        <v>91</v>
      </c>
      <c r="F44" s="17" t="s">
        <v>92</v>
      </c>
      <c r="G44" s="12">
        <f t="shared" si="0"/>
        <v>3.97</v>
      </c>
      <c r="H44" s="20"/>
      <c r="I44" s="20"/>
      <c r="J44" s="20"/>
      <c r="K44" s="20">
        <v>3.97</v>
      </c>
      <c r="L44" s="22"/>
    </row>
    <row r="45" spans="1:12" s="4" customFormat="1" ht="24.95" customHeight="1">
      <c r="A45" s="44"/>
      <c r="B45" s="44"/>
      <c r="C45" s="44"/>
      <c r="D45" s="19">
        <v>43011211</v>
      </c>
      <c r="E45" s="17" t="s">
        <v>93</v>
      </c>
      <c r="F45" s="17" t="s">
        <v>94</v>
      </c>
      <c r="G45" s="12">
        <f t="shared" si="0"/>
        <v>3.77</v>
      </c>
      <c r="H45" s="20"/>
      <c r="I45" s="20"/>
      <c r="J45" s="20"/>
      <c r="K45" s="20">
        <v>3.77</v>
      </c>
      <c r="L45" s="22"/>
    </row>
    <row r="46" spans="1:12" s="4" customFormat="1" ht="24.95" customHeight="1">
      <c r="A46" s="44"/>
      <c r="B46" s="44"/>
      <c r="C46" s="44"/>
      <c r="D46" s="19">
        <v>43011511</v>
      </c>
      <c r="E46" s="17" t="s">
        <v>95</v>
      </c>
      <c r="F46" s="17" t="s">
        <v>96</v>
      </c>
      <c r="G46" s="12">
        <f t="shared" si="0"/>
        <v>6.21</v>
      </c>
      <c r="H46" s="20"/>
      <c r="I46" s="20"/>
      <c r="J46" s="20"/>
      <c r="K46" s="20">
        <v>6.21</v>
      </c>
      <c r="L46" s="22"/>
    </row>
    <row r="47" spans="1:12" s="4" customFormat="1" ht="24.95" customHeight="1">
      <c r="A47" s="44"/>
      <c r="B47" s="44"/>
      <c r="C47" s="44"/>
      <c r="D47" s="19">
        <v>43013011</v>
      </c>
      <c r="E47" s="17" t="s">
        <v>97</v>
      </c>
      <c r="F47" s="17" t="s">
        <v>98</v>
      </c>
      <c r="G47" s="12">
        <f t="shared" si="0"/>
        <v>6.73</v>
      </c>
      <c r="H47" s="20"/>
      <c r="I47" s="20"/>
      <c r="J47" s="20"/>
      <c r="K47" s="20">
        <v>6.73</v>
      </c>
      <c r="L47" s="22"/>
    </row>
    <row r="48" spans="1:12" s="4" customFormat="1" ht="21.95" customHeight="1">
      <c r="A48" s="44"/>
      <c r="B48" s="44"/>
      <c r="C48" s="44" t="s">
        <v>99</v>
      </c>
      <c r="D48" s="19">
        <v>43011701</v>
      </c>
      <c r="E48" s="17" t="s">
        <v>100</v>
      </c>
      <c r="F48" s="17" t="s">
        <v>101</v>
      </c>
      <c r="G48" s="12">
        <f t="shared" si="0"/>
        <v>23.740000000000002</v>
      </c>
      <c r="H48" s="20"/>
      <c r="I48" s="20">
        <v>10</v>
      </c>
      <c r="J48" s="20"/>
      <c r="K48" s="20">
        <v>13.74</v>
      </c>
      <c r="L48" s="16"/>
    </row>
    <row r="49" spans="1:12" s="4" customFormat="1" ht="24.95" customHeight="1">
      <c r="A49" s="44"/>
      <c r="B49" s="44"/>
      <c r="C49" s="44"/>
      <c r="D49" s="19">
        <v>43011901</v>
      </c>
      <c r="E49" s="17" t="s">
        <v>102</v>
      </c>
      <c r="F49" s="17" t="s">
        <v>103</v>
      </c>
      <c r="G49" s="12">
        <f t="shared" si="0"/>
        <v>4.74</v>
      </c>
      <c r="H49" s="20"/>
      <c r="I49" s="20"/>
      <c r="J49" s="20"/>
      <c r="K49" s="20">
        <v>4.74</v>
      </c>
      <c r="L49" s="16"/>
    </row>
    <row r="50" spans="1:12" s="4" customFormat="1" ht="24.95" customHeight="1">
      <c r="A50" s="44"/>
      <c r="B50" s="44"/>
      <c r="C50" s="44"/>
      <c r="D50" s="19">
        <v>43012401</v>
      </c>
      <c r="E50" s="17" t="s">
        <v>104</v>
      </c>
      <c r="F50" s="17" t="s">
        <v>105</v>
      </c>
      <c r="G50" s="12">
        <f t="shared" si="0"/>
        <v>2.69</v>
      </c>
      <c r="H50" s="20"/>
      <c r="I50" s="20"/>
      <c r="J50" s="20"/>
      <c r="K50" s="20">
        <v>2.69</v>
      </c>
      <c r="L50" s="16"/>
    </row>
    <row r="51" spans="1:12" s="4" customFormat="1" ht="24.95" customHeight="1">
      <c r="A51" s="44"/>
      <c r="B51" s="44"/>
      <c r="C51" s="44"/>
      <c r="D51" s="19">
        <v>43014101</v>
      </c>
      <c r="E51" s="17" t="s">
        <v>106</v>
      </c>
      <c r="F51" s="17" t="s">
        <v>107</v>
      </c>
      <c r="G51" s="12">
        <f t="shared" si="0"/>
        <v>17.240000000000002</v>
      </c>
      <c r="H51" s="20"/>
      <c r="I51" s="20">
        <v>8</v>
      </c>
      <c r="J51" s="20"/>
      <c r="K51" s="20">
        <v>9.24</v>
      </c>
      <c r="L51" s="16"/>
    </row>
    <row r="52" spans="1:12" s="4" customFormat="1" ht="24.95" customHeight="1">
      <c r="A52" s="44"/>
      <c r="B52" s="44"/>
      <c r="C52" s="44"/>
      <c r="D52" s="19">
        <v>43015101</v>
      </c>
      <c r="E52" s="17" t="s">
        <v>108</v>
      </c>
      <c r="F52" s="17" t="s">
        <v>109</v>
      </c>
      <c r="G52" s="12">
        <f t="shared" si="0"/>
        <v>32.409999999999997</v>
      </c>
      <c r="H52" s="20"/>
      <c r="I52" s="20">
        <v>15</v>
      </c>
      <c r="J52" s="20"/>
      <c r="K52" s="20">
        <v>17.41</v>
      </c>
      <c r="L52" s="16"/>
    </row>
    <row r="53" spans="1:12" s="4" customFormat="1" ht="24.95" customHeight="1">
      <c r="A53" s="44"/>
      <c r="B53" s="44"/>
      <c r="C53" s="44"/>
      <c r="D53" s="19">
        <v>43016001</v>
      </c>
      <c r="E53" s="17" t="s">
        <v>110</v>
      </c>
      <c r="F53" s="17" t="s">
        <v>111</v>
      </c>
      <c r="G53" s="12">
        <f t="shared" si="0"/>
        <v>18.66</v>
      </c>
      <c r="H53" s="20"/>
      <c r="I53" s="20">
        <v>8</v>
      </c>
      <c r="J53" s="20"/>
      <c r="K53" s="20">
        <v>10.66</v>
      </c>
      <c r="L53" s="16"/>
    </row>
    <row r="54" spans="1:12" s="4" customFormat="1" ht="24.95" customHeight="1">
      <c r="A54" s="44"/>
      <c r="B54" s="44"/>
      <c r="C54" s="44"/>
      <c r="D54" s="19">
        <v>43015401</v>
      </c>
      <c r="E54" s="17" t="s">
        <v>112</v>
      </c>
      <c r="F54" s="17" t="s">
        <v>113</v>
      </c>
      <c r="G54" s="12">
        <f t="shared" si="0"/>
        <v>3.09</v>
      </c>
      <c r="H54" s="20"/>
      <c r="I54" s="20"/>
      <c r="J54" s="20"/>
      <c r="K54" s="20">
        <v>3.09</v>
      </c>
      <c r="L54" s="16"/>
    </row>
    <row r="55" spans="1:12" s="4" customFormat="1" ht="24.95" customHeight="1">
      <c r="A55" s="44"/>
      <c r="B55" s="44"/>
      <c r="C55" s="44"/>
      <c r="D55" s="19">
        <v>43019101</v>
      </c>
      <c r="E55" s="17" t="s">
        <v>114</v>
      </c>
      <c r="F55" s="17" t="s">
        <v>115</v>
      </c>
      <c r="G55" s="12">
        <f t="shared" si="0"/>
        <v>5.77</v>
      </c>
      <c r="H55" s="20"/>
      <c r="I55" s="20"/>
      <c r="J55" s="20"/>
      <c r="K55" s="20">
        <v>5.77</v>
      </c>
      <c r="L55" s="16"/>
    </row>
    <row r="56" spans="1:12" s="4" customFormat="1" ht="24.95" customHeight="1">
      <c r="A56" s="44"/>
      <c r="B56" s="44"/>
      <c r="C56" s="44"/>
      <c r="D56" s="19">
        <v>43010111</v>
      </c>
      <c r="E56" s="17" t="s">
        <v>116</v>
      </c>
      <c r="F56" s="17" t="s">
        <v>117</v>
      </c>
      <c r="G56" s="12">
        <f t="shared" si="0"/>
        <v>6.09</v>
      </c>
      <c r="H56" s="20"/>
      <c r="I56" s="20"/>
      <c r="J56" s="20"/>
      <c r="K56" s="20">
        <v>6.09</v>
      </c>
      <c r="L56" s="16"/>
    </row>
    <row r="57" spans="1:12" s="4" customFormat="1" ht="24.95" customHeight="1">
      <c r="A57" s="44" t="s">
        <v>16</v>
      </c>
      <c r="B57" s="44" t="s">
        <v>18</v>
      </c>
      <c r="C57" s="44" t="s">
        <v>99</v>
      </c>
      <c r="D57" s="19">
        <v>43010211</v>
      </c>
      <c r="E57" s="17" t="s">
        <v>118</v>
      </c>
      <c r="F57" s="17" t="s">
        <v>119</v>
      </c>
      <c r="G57" s="12">
        <f t="shared" si="0"/>
        <v>4.2</v>
      </c>
      <c r="H57" s="20"/>
      <c r="I57" s="20"/>
      <c r="J57" s="20"/>
      <c r="K57" s="20">
        <v>4.2</v>
      </c>
      <c r="L57" s="16"/>
    </row>
    <row r="58" spans="1:12" s="4" customFormat="1" ht="24.95" customHeight="1">
      <c r="A58" s="44"/>
      <c r="B58" s="44"/>
      <c r="C58" s="44"/>
      <c r="D58" s="19">
        <v>43010711</v>
      </c>
      <c r="E58" s="17" t="s">
        <v>120</v>
      </c>
      <c r="F58" s="17" t="s">
        <v>121</v>
      </c>
      <c r="G58" s="12">
        <f t="shared" si="0"/>
        <v>7.48</v>
      </c>
      <c r="H58" s="20"/>
      <c r="I58" s="20"/>
      <c r="J58" s="20"/>
      <c r="K58" s="20">
        <v>7.48</v>
      </c>
      <c r="L58" s="16"/>
    </row>
    <row r="59" spans="1:12" s="4" customFormat="1" ht="24.95" customHeight="1">
      <c r="A59" s="44"/>
      <c r="B59" s="44"/>
      <c r="C59" s="44"/>
      <c r="D59" s="19">
        <v>43011311</v>
      </c>
      <c r="E59" s="17" t="s">
        <v>122</v>
      </c>
      <c r="F59" s="17" t="s">
        <v>123</v>
      </c>
      <c r="G59" s="12">
        <f t="shared" si="0"/>
        <v>6.75</v>
      </c>
      <c r="H59" s="20"/>
      <c r="I59" s="20"/>
      <c r="J59" s="20"/>
      <c r="K59" s="20">
        <v>6.75</v>
      </c>
      <c r="L59" s="16"/>
    </row>
    <row r="60" spans="1:12" s="4" customFormat="1" ht="21.95" customHeight="1">
      <c r="A60" s="44"/>
      <c r="B60" s="44"/>
      <c r="C60" s="44"/>
      <c r="D60" s="19">
        <v>43012111</v>
      </c>
      <c r="E60" s="17" t="s">
        <v>124</v>
      </c>
      <c r="F60" s="17" t="s">
        <v>125</v>
      </c>
      <c r="G60" s="12">
        <f t="shared" si="0"/>
        <v>5.12</v>
      </c>
      <c r="H60" s="20"/>
      <c r="I60" s="20"/>
      <c r="J60" s="20"/>
      <c r="K60" s="20">
        <v>5.12</v>
      </c>
      <c r="L60" s="16"/>
    </row>
    <row r="61" spans="1:12" s="4" customFormat="1" ht="21.95" customHeight="1">
      <c r="A61" s="44"/>
      <c r="B61" s="44"/>
      <c r="C61" s="44"/>
      <c r="D61" s="19">
        <v>43013611</v>
      </c>
      <c r="E61" s="17" t="s">
        <v>126</v>
      </c>
      <c r="F61" s="17" t="s">
        <v>127</v>
      </c>
      <c r="G61" s="12">
        <f t="shared" si="0"/>
        <v>25.04</v>
      </c>
      <c r="H61" s="20"/>
      <c r="I61" s="20">
        <v>10</v>
      </c>
      <c r="J61" s="20"/>
      <c r="K61" s="20">
        <v>15.04</v>
      </c>
      <c r="L61" s="16"/>
    </row>
    <row r="62" spans="1:12" s="4" customFormat="1" ht="24.95" customHeight="1">
      <c r="A62" s="44"/>
      <c r="B62" s="44"/>
      <c r="C62" s="44"/>
      <c r="D62" s="19">
        <v>43015011</v>
      </c>
      <c r="E62" s="17" t="s">
        <v>128</v>
      </c>
      <c r="F62" s="17" t="s">
        <v>129</v>
      </c>
      <c r="G62" s="12">
        <f t="shared" si="0"/>
        <v>1.1499999999999999</v>
      </c>
      <c r="H62" s="20"/>
      <c r="I62" s="20"/>
      <c r="J62" s="20"/>
      <c r="K62" s="20">
        <v>1.1499999999999999</v>
      </c>
      <c r="L62" s="16"/>
    </row>
    <row r="63" spans="1:12" s="4" customFormat="1" ht="21.95" customHeight="1">
      <c r="A63" s="44"/>
      <c r="B63" s="44"/>
      <c r="C63" s="44"/>
      <c r="D63" s="19">
        <v>43014111</v>
      </c>
      <c r="E63" s="17" t="s">
        <v>130</v>
      </c>
      <c r="F63" s="17" t="s">
        <v>131</v>
      </c>
      <c r="G63" s="12">
        <f t="shared" si="0"/>
        <v>0.67</v>
      </c>
      <c r="H63" s="20"/>
      <c r="I63" s="20"/>
      <c r="J63" s="20"/>
      <c r="K63" s="20">
        <v>0.67</v>
      </c>
      <c r="L63" s="16"/>
    </row>
    <row r="64" spans="1:12" s="4" customFormat="1" ht="24.95" customHeight="1">
      <c r="A64" s="44"/>
      <c r="B64" s="44"/>
      <c r="C64" s="44"/>
      <c r="D64" s="19">
        <v>43014311</v>
      </c>
      <c r="E64" s="17" t="s">
        <v>132</v>
      </c>
      <c r="F64" s="17" t="s">
        <v>133</v>
      </c>
      <c r="G64" s="12">
        <f t="shared" si="0"/>
        <v>4.9000000000000004</v>
      </c>
      <c r="H64" s="20"/>
      <c r="I64" s="20"/>
      <c r="J64" s="20"/>
      <c r="K64" s="20">
        <v>4.9000000000000004</v>
      </c>
      <c r="L64" s="16"/>
    </row>
    <row r="65" spans="1:12" s="4" customFormat="1" ht="24.95" customHeight="1">
      <c r="A65" s="44"/>
      <c r="B65" s="44"/>
      <c r="C65" s="44"/>
      <c r="D65" s="19">
        <v>43014711</v>
      </c>
      <c r="E65" s="17" t="s">
        <v>134</v>
      </c>
      <c r="F65" s="17" t="s">
        <v>135</v>
      </c>
      <c r="G65" s="12">
        <f t="shared" si="0"/>
        <v>0.25</v>
      </c>
      <c r="H65" s="20"/>
      <c r="I65" s="20"/>
      <c r="J65" s="20"/>
      <c r="K65" s="20">
        <v>0.25</v>
      </c>
      <c r="L65" s="16"/>
    </row>
    <row r="66" spans="1:12" s="4" customFormat="1" ht="24.95" customHeight="1">
      <c r="A66" s="44"/>
      <c r="B66" s="44"/>
      <c r="C66" s="44" t="s">
        <v>136</v>
      </c>
      <c r="D66" s="19">
        <v>43012101</v>
      </c>
      <c r="E66" s="17" t="s">
        <v>137</v>
      </c>
      <c r="F66" s="17" t="s">
        <v>138</v>
      </c>
      <c r="G66" s="12">
        <f t="shared" si="0"/>
        <v>8.1300000000000008</v>
      </c>
      <c r="H66" s="20"/>
      <c r="I66" s="20"/>
      <c r="J66" s="20"/>
      <c r="K66" s="20">
        <v>8.1300000000000008</v>
      </c>
      <c r="L66" s="22"/>
    </row>
    <row r="67" spans="1:12" s="4" customFormat="1" ht="24.95" customHeight="1">
      <c r="A67" s="44"/>
      <c r="B67" s="44"/>
      <c r="C67" s="44"/>
      <c r="D67" s="19">
        <v>43012501</v>
      </c>
      <c r="E67" s="17" t="s">
        <v>139</v>
      </c>
      <c r="F67" s="17" t="s">
        <v>140</v>
      </c>
      <c r="G67" s="12">
        <f t="shared" si="0"/>
        <v>18.7</v>
      </c>
      <c r="H67" s="20"/>
      <c r="I67" s="20">
        <v>8</v>
      </c>
      <c r="J67" s="20"/>
      <c r="K67" s="20">
        <v>10.7</v>
      </c>
      <c r="L67" s="22"/>
    </row>
    <row r="68" spans="1:12" s="4" customFormat="1" ht="24.95" customHeight="1">
      <c r="A68" s="44"/>
      <c r="B68" s="44"/>
      <c r="C68" s="44"/>
      <c r="D68" s="19">
        <v>43013301</v>
      </c>
      <c r="E68" s="17" t="s">
        <v>141</v>
      </c>
      <c r="F68" s="17" t="s">
        <v>142</v>
      </c>
      <c r="G68" s="12">
        <f t="shared" si="0"/>
        <v>4.7</v>
      </c>
      <c r="H68" s="20"/>
      <c r="I68" s="20"/>
      <c r="J68" s="20"/>
      <c r="K68" s="20">
        <v>4.7</v>
      </c>
      <c r="L68" s="22"/>
    </row>
    <row r="69" spans="1:12" s="4" customFormat="1" ht="24.95" customHeight="1">
      <c r="A69" s="44"/>
      <c r="B69" s="44"/>
      <c r="C69" s="44"/>
      <c r="D69" s="19">
        <v>43013601</v>
      </c>
      <c r="E69" s="17" t="s">
        <v>143</v>
      </c>
      <c r="F69" s="17" t="s">
        <v>144</v>
      </c>
      <c r="G69" s="12">
        <f t="shared" si="0"/>
        <v>6.96</v>
      </c>
      <c r="H69" s="20"/>
      <c r="I69" s="20"/>
      <c r="J69" s="20"/>
      <c r="K69" s="20">
        <v>6.96</v>
      </c>
      <c r="L69" s="22"/>
    </row>
    <row r="70" spans="1:12" s="4" customFormat="1" ht="24.95" customHeight="1">
      <c r="A70" s="44"/>
      <c r="B70" s="44"/>
      <c r="C70" s="44"/>
      <c r="D70" s="19">
        <v>43014301</v>
      </c>
      <c r="E70" s="17" t="s">
        <v>145</v>
      </c>
      <c r="F70" s="17" t="s">
        <v>146</v>
      </c>
      <c r="G70" s="12">
        <f t="shared" si="0"/>
        <v>5.0999999999999996</v>
      </c>
      <c r="H70" s="20"/>
      <c r="I70" s="20"/>
      <c r="J70" s="20"/>
      <c r="K70" s="20">
        <v>5.0999999999999996</v>
      </c>
      <c r="L70" s="22"/>
    </row>
    <row r="71" spans="1:12" s="4" customFormat="1" ht="21.95" customHeight="1">
      <c r="A71" s="44"/>
      <c r="B71" s="44"/>
      <c r="C71" s="44"/>
      <c r="D71" s="19">
        <v>43011201</v>
      </c>
      <c r="E71" s="17" t="s">
        <v>147</v>
      </c>
      <c r="F71" s="17" t="s">
        <v>148</v>
      </c>
      <c r="G71" s="12">
        <f t="shared" si="0"/>
        <v>5.42</v>
      </c>
      <c r="H71" s="20"/>
      <c r="I71" s="20"/>
      <c r="J71" s="20"/>
      <c r="K71" s="20">
        <v>5.42</v>
      </c>
      <c r="L71" s="22"/>
    </row>
    <row r="72" spans="1:12" s="4" customFormat="1" ht="21.95" customHeight="1">
      <c r="A72" s="44"/>
      <c r="B72" s="44"/>
      <c r="C72" s="44"/>
      <c r="D72" s="19">
        <v>43014801</v>
      </c>
      <c r="E72" s="17" t="s">
        <v>149</v>
      </c>
      <c r="F72" s="17" t="s">
        <v>150</v>
      </c>
      <c r="G72" s="12">
        <f t="shared" si="0"/>
        <v>5.31</v>
      </c>
      <c r="H72" s="20"/>
      <c r="I72" s="20"/>
      <c r="J72" s="20"/>
      <c r="K72" s="20">
        <v>5.31</v>
      </c>
      <c r="L72" s="22"/>
    </row>
    <row r="73" spans="1:12" s="4" customFormat="1" ht="21.95" customHeight="1">
      <c r="A73" s="44"/>
      <c r="B73" s="44"/>
      <c r="C73" s="44"/>
      <c r="D73" s="19">
        <v>43013401</v>
      </c>
      <c r="E73" s="17" t="s">
        <v>151</v>
      </c>
      <c r="F73" s="17" t="s">
        <v>152</v>
      </c>
      <c r="G73" s="12">
        <f t="shared" si="0"/>
        <v>4.2300000000000004</v>
      </c>
      <c r="H73" s="20"/>
      <c r="I73" s="20"/>
      <c r="J73" s="20"/>
      <c r="K73" s="20">
        <v>4.2300000000000004</v>
      </c>
      <c r="L73" s="22"/>
    </row>
    <row r="74" spans="1:12" s="4" customFormat="1" ht="24.95" customHeight="1">
      <c r="A74" s="44"/>
      <c r="B74" s="44"/>
      <c r="C74" s="44"/>
      <c r="D74" s="19">
        <v>43010901</v>
      </c>
      <c r="E74" s="17" t="s">
        <v>153</v>
      </c>
      <c r="F74" s="17" t="s">
        <v>154</v>
      </c>
      <c r="G74" s="12">
        <f t="shared" ref="G74:G109" si="1">H74+I74+J74+K74</f>
        <v>0.36</v>
      </c>
      <c r="H74" s="20"/>
      <c r="I74" s="20"/>
      <c r="J74" s="20"/>
      <c r="K74" s="20">
        <v>0.36</v>
      </c>
      <c r="L74" s="22"/>
    </row>
    <row r="75" spans="1:12" s="4" customFormat="1" ht="24.95" customHeight="1">
      <c r="A75" s="44" t="s">
        <v>16</v>
      </c>
      <c r="B75" s="44" t="s">
        <v>18</v>
      </c>
      <c r="C75" s="44" t="s">
        <v>136</v>
      </c>
      <c r="D75" s="19">
        <v>43016801</v>
      </c>
      <c r="E75" s="17" t="s">
        <v>155</v>
      </c>
      <c r="F75" s="17" t="s">
        <v>156</v>
      </c>
      <c r="G75" s="12">
        <f t="shared" si="1"/>
        <v>20.73</v>
      </c>
      <c r="H75" s="20"/>
      <c r="I75" s="20">
        <v>10</v>
      </c>
      <c r="J75" s="20"/>
      <c r="K75" s="20">
        <v>10.73</v>
      </c>
      <c r="L75" s="22"/>
    </row>
    <row r="76" spans="1:12" s="4" customFormat="1" ht="24.95" customHeight="1">
      <c r="A76" s="44"/>
      <c r="B76" s="44"/>
      <c r="C76" s="44"/>
      <c r="D76" s="19">
        <v>43017801</v>
      </c>
      <c r="E76" s="17" t="s">
        <v>157</v>
      </c>
      <c r="F76" s="17" t="s">
        <v>158</v>
      </c>
      <c r="G76" s="12">
        <f t="shared" si="1"/>
        <v>33.43</v>
      </c>
      <c r="H76" s="20"/>
      <c r="I76" s="20">
        <v>15</v>
      </c>
      <c r="J76" s="20"/>
      <c r="K76" s="20">
        <v>18.43</v>
      </c>
      <c r="L76" s="22"/>
    </row>
    <row r="77" spans="1:12" s="4" customFormat="1" ht="24.95" customHeight="1">
      <c r="A77" s="44"/>
      <c r="B77" s="44"/>
      <c r="C77" s="44"/>
      <c r="D77" s="19">
        <v>43018401</v>
      </c>
      <c r="E77" s="17" t="s">
        <v>159</v>
      </c>
      <c r="F77" s="17" t="s">
        <v>160</v>
      </c>
      <c r="G77" s="12">
        <f t="shared" si="1"/>
        <v>17.68</v>
      </c>
      <c r="H77" s="20"/>
      <c r="I77" s="20">
        <v>8</v>
      </c>
      <c r="J77" s="20"/>
      <c r="K77" s="20">
        <v>9.68</v>
      </c>
      <c r="L77" s="22"/>
    </row>
    <row r="78" spans="1:12" s="4" customFormat="1" ht="24.95" customHeight="1">
      <c r="A78" s="44"/>
      <c r="B78" s="44"/>
      <c r="C78" s="44"/>
      <c r="D78" s="19">
        <v>43018201</v>
      </c>
      <c r="E78" s="17" t="s">
        <v>161</v>
      </c>
      <c r="F78" s="17" t="s">
        <v>162</v>
      </c>
      <c r="G78" s="12">
        <f t="shared" si="1"/>
        <v>4.5</v>
      </c>
      <c r="H78" s="20"/>
      <c r="I78" s="20"/>
      <c r="J78" s="20"/>
      <c r="K78" s="20">
        <v>4.5</v>
      </c>
      <c r="L78" s="22"/>
    </row>
    <row r="79" spans="1:12" s="4" customFormat="1" ht="24.95" customHeight="1">
      <c r="A79" s="44"/>
      <c r="B79" s="44"/>
      <c r="C79" s="44"/>
      <c r="D79" s="19">
        <v>43018001</v>
      </c>
      <c r="E79" s="17" t="s">
        <v>163</v>
      </c>
      <c r="F79" s="17" t="s">
        <v>164</v>
      </c>
      <c r="G79" s="12">
        <f t="shared" si="1"/>
        <v>5.62</v>
      </c>
      <c r="H79" s="20"/>
      <c r="I79" s="20"/>
      <c r="J79" s="20"/>
      <c r="K79" s="20">
        <v>5.62</v>
      </c>
      <c r="L79" s="22"/>
    </row>
    <row r="80" spans="1:12" s="4" customFormat="1" ht="24.95" customHeight="1">
      <c r="A80" s="44"/>
      <c r="B80" s="44"/>
      <c r="C80" s="44"/>
      <c r="D80" s="19">
        <v>43019201</v>
      </c>
      <c r="E80" s="17" t="s">
        <v>165</v>
      </c>
      <c r="F80" s="17" t="s">
        <v>166</v>
      </c>
      <c r="G80" s="12">
        <f t="shared" si="1"/>
        <v>4.24</v>
      </c>
      <c r="H80" s="20"/>
      <c r="I80" s="20"/>
      <c r="J80" s="20"/>
      <c r="K80" s="20">
        <v>4.24</v>
      </c>
      <c r="L80" s="22"/>
    </row>
    <row r="81" spans="1:12" s="4" customFormat="1" ht="24.95" customHeight="1">
      <c r="A81" s="44"/>
      <c r="B81" s="44"/>
      <c r="C81" s="44"/>
      <c r="D81" s="19">
        <v>43019601</v>
      </c>
      <c r="E81" s="17" t="s">
        <v>167</v>
      </c>
      <c r="F81" s="17" t="s">
        <v>168</v>
      </c>
      <c r="G81" s="12">
        <f t="shared" si="1"/>
        <v>6.72</v>
      </c>
      <c r="H81" s="20"/>
      <c r="I81" s="20"/>
      <c r="J81" s="20"/>
      <c r="K81" s="20">
        <v>6.72</v>
      </c>
      <c r="L81" s="22"/>
    </row>
    <row r="82" spans="1:12" s="4" customFormat="1" ht="24.95" customHeight="1">
      <c r="A82" s="44"/>
      <c r="B82" s="44"/>
      <c r="C82" s="44"/>
      <c r="D82" s="19">
        <v>43012011</v>
      </c>
      <c r="E82" s="17" t="s">
        <v>169</v>
      </c>
      <c r="F82" s="17" t="s">
        <v>170</v>
      </c>
      <c r="G82" s="12">
        <f t="shared" si="1"/>
        <v>6.48</v>
      </c>
      <c r="H82" s="20"/>
      <c r="I82" s="20"/>
      <c r="J82" s="20"/>
      <c r="K82" s="20">
        <v>6.48</v>
      </c>
      <c r="L82" s="22"/>
    </row>
    <row r="83" spans="1:12" s="4" customFormat="1" ht="24.95" customHeight="1">
      <c r="A83" s="44"/>
      <c r="B83" s="44"/>
      <c r="C83" s="44"/>
      <c r="D83" s="19">
        <v>43012911</v>
      </c>
      <c r="E83" s="17" t="s">
        <v>171</v>
      </c>
      <c r="F83" s="17" t="s">
        <v>172</v>
      </c>
      <c r="G83" s="12">
        <f t="shared" si="1"/>
        <v>5.93</v>
      </c>
      <c r="H83" s="20"/>
      <c r="I83" s="20"/>
      <c r="J83" s="20"/>
      <c r="K83" s="20">
        <v>5.93</v>
      </c>
      <c r="L83" s="22"/>
    </row>
    <row r="84" spans="1:12" s="4" customFormat="1" ht="24.95" customHeight="1">
      <c r="A84" s="44"/>
      <c r="B84" s="44"/>
      <c r="C84" s="44"/>
      <c r="D84" s="19">
        <v>43012611</v>
      </c>
      <c r="E84" s="17" t="s">
        <v>173</v>
      </c>
      <c r="F84" s="17" t="s">
        <v>174</v>
      </c>
      <c r="G84" s="12">
        <f t="shared" si="1"/>
        <v>13.81</v>
      </c>
      <c r="H84" s="20">
        <v>5</v>
      </c>
      <c r="I84" s="20"/>
      <c r="J84" s="20"/>
      <c r="K84" s="20">
        <v>8.81</v>
      </c>
      <c r="L84" s="22"/>
    </row>
    <row r="85" spans="1:12" s="4" customFormat="1" ht="24.95" customHeight="1">
      <c r="A85" s="44"/>
      <c r="B85" s="44"/>
      <c r="C85" s="44"/>
      <c r="D85" s="19">
        <v>43014011</v>
      </c>
      <c r="E85" s="17" t="s">
        <v>175</v>
      </c>
      <c r="F85" s="17" t="s">
        <v>176</v>
      </c>
      <c r="G85" s="12">
        <f t="shared" si="1"/>
        <v>6.2</v>
      </c>
      <c r="H85" s="20"/>
      <c r="I85" s="20"/>
      <c r="J85" s="20"/>
      <c r="K85" s="20">
        <v>6.2</v>
      </c>
      <c r="L85" s="22"/>
    </row>
    <row r="86" spans="1:12" s="4" customFormat="1" ht="21.95" customHeight="1">
      <c r="A86" s="44"/>
      <c r="B86" s="44"/>
      <c r="C86" s="44" t="s">
        <v>177</v>
      </c>
      <c r="D86" s="19">
        <v>43014501</v>
      </c>
      <c r="E86" s="17" t="s">
        <v>178</v>
      </c>
      <c r="F86" s="17" t="s">
        <v>179</v>
      </c>
      <c r="G86" s="12">
        <f t="shared" si="1"/>
        <v>4.13</v>
      </c>
      <c r="H86" s="20"/>
      <c r="I86" s="20"/>
      <c r="J86" s="20"/>
      <c r="K86" s="20">
        <v>4.13</v>
      </c>
      <c r="L86" s="16"/>
    </row>
    <row r="87" spans="1:12" s="4" customFormat="1" ht="24.95" customHeight="1">
      <c r="A87" s="44"/>
      <c r="B87" s="44"/>
      <c r="C87" s="44"/>
      <c r="D87" s="19">
        <v>43012601</v>
      </c>
      <c r="E87" s="17" t="s">
        <v>180</v>
      </c>
      <c r="F87" s="17" t="s">
        <v>181</v>
      </c>
      <c r="G87" s="12">
        <f t="shared" si="1"/>
        <v>2.8</v>
      </c>
      <c r="H87" s="20"/>
      <c r="I87" s="20"/>
      <c r="J87" s="20"/>
      <c r="K87" s="20">
        <v>2.8</v>
      </c>
      <c r="L87" s="16"/>
    </row>
    <row r="88" spans="1:12" s="4" customFormat="1" ht="24.95" customHeight="1">
      <c r="A88" s="44"/>
      <c r="B88" s="44"/>
      <c r="C88" s="44"/>
      <c r="D88" s="19">
        <v>43018101</v>
      </c>
      <c r="E88" s="17" t="s">
        <v>182</v>
      </c>
      <c r="F88" s="17" t="s">
        <v>183</v>
      </c>
      <c r="G88" s="12">
        <f t="shared" si="1"/>
        <v>1.57</v>
      </c>
      <c r="H88" s="20"/>
      <c r="I88" s="20"/>
      <c r="J88" s="20"/>
      <c r="K88" s="20">
        <v>1.57</v>
      </c>
      <c r="L88" s="16"/>
    </row>
    <row r="89" spans="1:12" s="4" customFormat="1" ht="24.95" customHeight="1">
      <c r="A89" s="44"/>
      <c r="B89" s="44"/>
      <c r="C89" s="44"/>
      <c r="D89" s="19">
        <v>43019501</v>
      </c>
      <c r="E89" s="17" t="s">
        <v>184</v>
      </c>
      <c r="F89" s="17" t="s">
        <v>185</v>
      </c>
      <c r="G89" s="12">
        <f t="shared" si="1"/>
        <v>2.04</v>
      </c>
      <c r="H89" s="20"/>
      <c r="I89" s="20"/>
      <c r="J89" s="20"/>
      <c r="K89" s="20">
        <v>2.04</v>
      </c>
      <c r="L89" s="16"/>
    </row>
    <row r="90" spans="1:12" s="4" customFormat="1" ht="24.95" customHeight="1">
      <c r="A90" s="44"/>
      <c r="B90" s="44"/>
      <c r="C90" s="44"/>
      <c r="D90" s="19">
        <v>43019901</v>
      </c>
      <c r="E90" s="17" t="s">
        <v>186</v>
      </c>
      <c r="F90" s="17" t="s">
        <v>187</v>
      </c>
      <c r="G90" s="12">
        <f t="shared" si="1"/>
        <v>6.79</v>
      </c>
      <c r="H90" s="20"/>
      <c r="I90" s="20"/>
      <c r="J90" s="20"/>
      <c r="K90" s="20">
        <v>6.79</v>
      </c>
      <c r="L90" s="16"/>
    </row>
    <row r="91" spans="1:12" s="4" customFormat="1" ht="24.95" customHeight="1">
      <c r="A91" s="44"/>
      <c r="B91" s="44"/>
      <c r="C91" s="44"/>
      <c r="D91" s="19">
        <v>43013211</v>
      </c>
      <c r="E91" s="17" t="s">
        <v>188</v>
      </c>
      <c r="F91" s="17" t="s">
        <v>189</v>
      </c>
      <c r="G91" s="12">
        <f t="shared" si="1"/>
        <v>14.26</v>
      </c>
      <c r="H91" s="20">
        <v>5</v>
      </c>
      <c r="I91" s="20"/>
      <c r="J91" s="20"/>
      <c r="K91" s="20">
        <v>9.26</v>
      </c>
      <c r="L91" s="16"/>
    </row>
    <row r="92" spans="1:12" s="4" customFormat="1" ht="21.95" customHeight="1">
      <c r="A92" s="44" t="s">
        <v>16</v>
      </c>
      <c r="B92" s="44" t="s">
        <v>18</v>
      </c>
      <c r="C92" s="44" t="s">
        <v>177</v>
      </c>
      <c r="D92" s="19">
        <v>43014411</v>
      </c>
      <c r="E92" s="17" t="s">
        <v>190</v>
      </c>
      <c r="F92" s="17" t="s">
        <v>191</v>
      </c>
      <c r="G92" s="12">
        <f t="shared" si="1"/>
        <v>4.8099999999999996</v>
      </c>
      <c r="H92" s="20"/>
      <c r="I92" s="20"/>
      <c r="J92" s="20"/>
      <c r="K92" s="20">
        <v>4.8099999999999996</v>
      </c>
      <c r="L92" s="16"/>
    </row>
    <row r="93" spans="1:12" s="4" customFormat="1" ht="24.95" customHeight="1">
      <c r="A93" s="44"/>
      <c r="B93" s="44"/>
      <c r="C93" s="44"/>
      <c r="D93" s="19">
        <v>43015111</v>
      </c>
      <c r="E93" s="17" t="s">
        <v>192</v>
      </c>
      <c r="F93" s="17" t="s">
        <v>193</v>
      </c>
      <c r="G93" s="12">
        <f t="shared" si="1"/>
        <v>0.09</v>
      </c>
      <c r="H93" s="20"/>
      <c r="I93" s="20"/>
      <c r="J93" s="20"/>
      <c r="K93" s="20">
        <v>0.09</v>
      </c>
      <c r="L93" s="16"/>
    </row>
    <row r="94" spans="1:12" s="4" customFormat="1" ht="24.95" customHeight="1">
      <c r="A94" s="44"/>
      <c r="B94" s="44"/>
      <c r="C94" s="44"/>
      <c r="D94" s="19">
        <v>43014911</v>
      </c>
      <c r="E94" s="17" t="s">
        <v>194</v>
      </c>
      <c r="F94" s="17" t="s">
        <v>195</v>
      </c>
      <c r="G94" s="12">
        <f t="shared" si="1"/>
        <v>0</v>
      </c>
      <c r="H94" s="20"/>
      <c r="I94" s="20"/>
      <c r="J94" s="20"/>
      <c r="K94" s="20">
        <v>0</v>
      </c>
      <c r="L94" s="16"/>
    </row>
    <row r="95" spans="1:12" s="4" customFormat="1" ht="21.95" customHeight="1">
      <c r="A95" s="44"/>
      <c r="B95" s="44"/>
      <c r="C95" s="40" t="s">
        <v>196</v>
      </c>
      <c r="D95" s="19">
        <v>43014601</v>
      </c>
      <c r="E95" s="17" t="s">
        <v>197</v>
      </c>
      <c r="F95" s="17" t="s">
        <v>198</v>
      </c>
      <c r="G95" s="12">
        <f t="shared" si="1"/>
        <v>2.76</v>
      </c>
      <c r="H95" s="20"/>
      <c r="I95" s="20"/>
      <c r="J95" s="20"/>
      <c r="K95" s="20">
        <v>2.76</v>
      </c>
      <c r="L95" s="22"/>
    </row>
    <row r="96" spans="1:12" s="4" customFormat="1" ht="21.95" customHeight="1">
      <c r="A96" s="44"/>
      <c r="B96" s="44"/>
      <c r="C96" s="40"/>
      <c r="D96" s="19">
        <v>43013001</v>
      </c>
      <c r="E96" s="17" t="s">
        <v>199</v>
      </c>
      <c r="F96" s="17" t="s">
        <v>200</v>
      </c>
      <c r="G96" s="12">
        <f t="shared" si="1"/>
        <v>1.55</v>
      </c>
      <c r="H96" s="20"/>
      <c r="I96" s="20"/>
      <c r="J96" s="20"/>
      <c r="K96" s="20">
        <v>1.55</v>
      </c>
      <c r="L96" s="22"/>
    </row>
    <row r="97" spans="1:12" s="4" customFormat="1" ht="21.95" customHeight="1">
      <c r="A97" s="44"/>
      <c r="B97" s="44"/>
      <c r="C97" s="40"/>
      <c r="D97" s="19">
        <v>43016701</v>
      </c>
      <c r="E97" s="17" t="s">
        <v>201</v>
      </c>
      <c r="F97" s="17" t="s">
        <v>202</v>
      </c>
      <c r="G97" s="12">
        <f t="shared" si="1"/>
        <v>5.22</v>
      </c>
      <c r="H97" s="20"/>
      <c r="I97" s="20"/>
      <c r="J97" s="20"/>
      <c r="K97" s="20">
        <v>5.22</v>
      </c>
      <c r="L97" s="22"/>
    </row>
    <row r="98" spans="1:12" s="4" customFormat="1" ht="21.95" customHeight="1">
      <c r="A98" s="44"/>
      <c r="B98" s="44"/>
      <c r="C98" s="40"/>
      <c r="D98" s="19">
        <v>43015901</v>
      </c>
      <c r="E98" s="17" t="s">
        <v>203</v>
      </c>
      <c r="F98" s="17" t="s">
        <v>204</v>
      </c>
      <c r="G98" s="12">
        <f t="shared" si="1"/>
        <v>4.66</v>
      </c>
      <c r="H98" s="20"/>
      <c r="I98" s="20"/>
      <c r="J98" s="20"/>
      <c r="K98" s="20">
        <v>4.66</v>
      </c>
      <c r="L98" s="22"/>
    </row>
    <row r="99" spans="1:12" s="4" customFormat="1" ht="24.95" customHeight="1">
      <c r="A99" s="44"/>
      <c r="B99" s="44"/>
      <c r="C99" s="40"/>
      <c r="D99" s="19">
        <v>43016101</v>
      </c>
      <c r="E99" s="17" t="s">
        <v>205</v>
      </c>
      <c r="F99" s="17" t="s">
        <v>206</v>
      </c>
      <c r="G99" s="12">
        <f t="shared" si="1"/>
        <v>1.82</v>
      </c>
      <c r="H99" s="20"/>
      <c r="I99" s="20"/>
      <c r="J99" s="20"/>
      <c r="K99" s="20">
        <v>1.82</v>
      </c>
      <c r="L99" s="22"/>
    </row>
    <row r="100" spans="1:12" s="4" customFormat="1" ht="24.95" customHeight="1">
      <c r="A100" s="44"/>
      <c r="B100" s="44"/>
      <c r="C100" s="40"/>
      <c r="D100" s="19">
        <v>43015601</v>
      </c>
      <c r="E100" s="17" t="s">
        <v>207</v>
      </c>
      <c r="F100" s="17" t="s">
        <v>208</v>
      </c>
      <c r="G100" s="12">
        <f t="shared" si="1"/>
        <v>7.81</v>
      </c>
      <c r="H100" s="20"/>
      <c r="I100" s="20"/>
      <c r="J100" s="20"/>
      <c r="K100" s="20">
        <v>7.81</v>
      </c>
      <c r="L100" s="22"/>
    </row>
    <row r="101" spans="1:12" s="4" customFormat="1" ht="24.95" customHeight="1">
      <c r="A101" s="44"/>
      <c r="B101" s="44"/>
      <c r="C101" s="40"/>
      <c r="D101" s="19">
        <v>43019301</v>
      </c>
      <c r="E101" s="17" t="s">
        <v>209</v>
      </c>
      <c r="F101" s="17" t="s">
        <v>210</v>
      </c>
      <c r="G101" s="12">
        <f t="shared" si="1"/>
        <v>3.09</v>
      </c>
      <c r="H101" s="20"/>
      <c r="I101" s="20"/>
      <c r="J101" s="20"/>
      <c r="K101" s="20">
        <v>3.09</v>
      </c>
      <c r="L101" s="22"/>
    </row>
    <row r="102" spans="1:12" s="4" customFormat="1" ht="24.95" customHeight="1">
      <c r="A102" s="44"/>
      <c r="B102" s="44"/>
      <c r="C102" s="40"/>
      <c r="D102" s="19">
        <v>43010511</v>
      </c>
      <c r="E102" s="17" t="s">
        <v>211</v>
      </c>
      <c r="F102" s="17" t="s">
        <v>212</v>
      </c>
      <c r="G102" s="12">
        <f t="shared" si="1"/>
        <v>0.91</v>
      </c>
      <c r="H102" s="20"/>
      <c r="I102" s="20"/>
      <c r="J102" s="20"/>
      <c r="K102" s="20">
        <v>0.91</v>
      </c>
      <c r="L102" s="22"/>
    </row>
    <row r="103" spans="1:12" s="4" customFormat="1" ht="24.95" customHeight="1">
      <c r="A103" s="44"/>
      <c r="B103" s="44"/>
      <c r="C103" s="40"/>
      <c r="D103" s="19">
        <v>43010811</v>
      </c>
      <c r="E103" s="17" t="s">
        <v>213</v>
      </c>
      <c r="F103" s="17" t="s">
        <v>214</v>
      </c>
      <c r="G103" s="12">
        <f t="shared" si="1"/>
        <v>3.58</v>
      </c>
      <c r="H103" s="20"/>
      <c r="I103" s="20"/>
      <c r="J103" s="20"/>
      <c r="K103" s="20">
        <v>3.58</v>
      </c>
      <c r="L103" s="22"/>
    </row>
    <row r="104" spans="1:12" s="4" customFormat="1" ht="24.95" customHeight="1">
      <c r="A104" s="44"/>
      <c r="B104" s="44"/>
      <c r="C104" s="40"/>
      <c r="D104" s="19">
        <v>43011111</v>
      </c>
      <c r="E104" s="17" t="s">
        <v>215</v>
      </c>
      <c r="F104" s="17" t="s">
        <v>216</v>
      </c>
      <c r="G104" s="12">
        <f t="shared" si="1"/>
        <v>2.4500000000000002</v>
      </c>
      <c r="H104" s="20"/>
      <c r="I104" s="20"/>
      <c r="J104" s="20"/>
      <c r="K104" s="20">
        <v>2.4500000000000002</v>
      </c>
      <c r="L104" s="22"/>
    </row>
    <row r="105" spans="1:12" s="4" customFormat="1" ht="24.95" customHeight="1">
      <c r="A105" s="44"/>
      <c r="B105" s="44"/>
      <c r="C105" s="40"/>
      <c r="D105" s="19">
        <v>43012311</v>
      </c>
      <c r="E105" s="17" t="s">
        <v>217</v>
      </c>
      <c r="F105" s="17" t="s">
        <v>218</v>
      </c>
      <c r="G105" s="12">
        <f t="shared" si="1"/>
        <v>20.64</v>
      </c>
      <c r="H105" s="20"/>
      <c r="I105" s="20">
        <v>10</v>
      </c>
      <c r="J105" s="20"/>
      <c r="K105" s="20">
        <v>10.64</v>
      </c>
      <c r="L105" s="22"/>
    </row>
    <row r="106" spans="1:12" s="4" customFormat="1" ht="24.95" customHeight="1">
      <c r="A106" s="44"/>
      <c r="B106" s="44"/>
      <c r="C106" s="40"/>
      <c r="D106" s="19">
        <v>43012411</v>
      </c>
      <c r="E106" s="17" t="s">
        <v>219</v>
      </c>
      <c r="F106" s="17" t="s">
        <v>220</v>
      </c>
      <c r="G106" s="12">
        <f t="shared" si="1"/>
        <v>1.08</v>
      </c>
      <c r="H106" s="20"/>
      <c r="I106" s="20"/>
      <c r="J106" s="20"/>
      <c r="K106" s="20">
        <v>1.08</v>
      </c>
      <c r="L106" s="22"/>
    </row>
    <row r="107" spans="1:12" s="4" customFormat="1" ht="21.95" customHeight="1">
      <c r="A107" s="44"/>
      <c r="B107" s="44"/>
      <c r="C107" s="40"/>
      <c r="D107" s="19">
        <v>43012811</v>
      </c>
      <c r="E107" s="17" t="s">
        <v>221</v>
      </c>
      <c r="F107" s="17" t="s">
        <v>222</v>
      </c>
      <c r="G107" s="12">
        <f t="shared" si="1"/>
        <v>5.01</v>
      </c>
      <c r="H107" s="20"/>
      <c r="I107" s="20"/>
      <c r="J107" s="20"/>
      <c r="K107" s="20">
        <v>5.01</v>
      </c>
      <c r="L107" s="22"/>
    </row>
    <row r="108" spans="1:12" s="4" customFormat="1" ht="24.95" customHeight="1">
      <c r="A108" s="44"/>
      <c r="B108" s="44"/>
      <c r="C108" s="40"/>
      <c r="D108" s="19">
        <v>43013411</v>
      </c>
      <c r="E108" s="17" t="s">
        <v>223</v>
      </c>
      <c r="F108" s="17" t="s">
        <v>224</v>
      </c>
      <c r="G108" s="12">
        <f t="shared" si="1"/>
        <v>7.2</v>
      </c>
      <c r="H108" s="20"/>
      <c r="I108" s="20"/>
      <c r="J108" s="20"/>
      <c r="K108" s="20">
        <v>7.2</v>
      </c>
      <c r="L108" s="22"/>
    </row>
    <row r="109" spans="1:12" s="4" customFormat="1" ht="24.95" customHeight="1">
      <c r="A109" s="44"/>
      <c r="B109" s="44"/>
      <c r="C109" s="40"/>
      <c r="D109" s="19">
        <v>43013511</v>
      </c>
      <c r="E109" s="17" t="s">
        <v>225</v>
      </c>
      <c r="F109" s="17" t="s">
        <v>226</v>
      </c>
      <c r="G109" s="12">
        <f t="shared" si="1"/>
        <v>3.14</v>
      </c>
      <c r="H109" s="20"/>
      <c r="I109" s="20"/>
      <c r="J109" s="20"/>
      <c r="K109" s="20">
        <v>3.14</v>
      </c>
      <c r="L109" s="22"/>
    </row>
    <row r="110" spans="1:12" s="4" customFormat="1" ht="21.95" customHeight="1">
      <c r="A110" s="44" t="s">
        <v>16</v>
      </c>
      <c r="B110" s="40" t="s">
        <v>227</v>
      </c>
      <c r="C110" s="40"/>
      <c r="D110" s="41" t="s">
        <v>228</v>
      </c>
      <c r="E110" s="41"/>
      <c r="F110" s="41"/>
      <c r="G110" s="18">
        <f>SUM(G111:G120)</f>
        <v>18.819999999999997</v>
      </c>
      <c r="H110" s="18">
        <f>SUM(H111:H120)</f>
        <v>0</v>
      </c>
      <c r="I110" s="18">
        <f>SUM(I111:I120)</f>
        <v>0</v>
      </c>
      <c r="J110" s="18">
        <f>SUM(J111:J120)</f>
        <v>0</v>
      </c>
      <c r="K110" s="18">
        <f>SUM(K111:K120)</f>
        <v>18.819999999999997</v>
      </c>
      <c r="L110" s="26"/>
    </row>
    <row r="111" spans="1:12" s="4" customFormat="1" ht="26.1" customHeight="1">
      <c r="A111" s="44"/>
      <c r="B111" s="40"/>
      <c r="C111" s="40"/>
      <c r="D111" s="19">
        <v>43013101</v>
      </c>
      <c r="E111" s="17" t="s">
        <v>229</v>
      </c>
      <c r="F111" s="17" t="s">
        <v>230</v>
      </c>
      <c r="G111" s="12">
        <f t="shared" ref="G111:G120" si="2">H111+I111+J111+K111</f>
        <v>0.01</v>
      </c>
      <c r="H111" s="20"/>
      <c r="I111" s="20"/>
      <c r="J111" s="20"/>
      <c r="K111" s="20">
        <v>0.01</v>
      </c>
      <c r="L111" s="22"/>
    </row>
    <row r="112" spans="1:12" s="4" customFormat="1" ht="21.95" customHeight="1">
      <c r="A112" s="44"/>
      <c r="B112" s="40"/>
      <c r="C112" s="40"/>
      <c r="D112" s="19">
        <v>43012901</v>
      </c>
      <c r="E112" s="17" t="s">
        <v>231</v>
      </c>
      <c r="F112" s="17" t="s">
        <v>232</v>
      </c>
      <c r="G112" s="12">
        <f t="shared" si="2"/>
        <v>0.12</v>
      </c>
      <c r="H112" s="20"/>
      <c r="I112" s="20"/>
      <c r="J112" s="20"/>
      <c r="K112" s="20">
        <v>0.12</v>
      </c>
      <c r="L112" s="22"/>
    </row>
    <row r="113" spans="1:12" s="4" customFormat="1" ht="24.95" customHeight="1">
      <c r="A113" s="44"/>
      <c r="B113" s="40"/>
      <c r="C113" s="40"/>
      <c r="D113" s="19">
        <v>43014701</v>
      </c>
      <c r="E113" s="17" t="s">
        <v>233</v>
      </c>
      <c r="F113" s="17" t="s">
        <v>234</v>
      </c>
      <c r="G113" s="12">
        <f t="shared" si="2"/>
        <v>1.4</v>
      </c>
      <c r="H113" s="20"/>
      <c r="I113" s="20"/>
      <c r="J113" s="20"/>
      <c r="K113" s="20">
        <v>1.4</v>
      </c>
      <c r="L113" s="22"/>
    </row>
    <row r="114" spans="1:12" s="4" customFormat="1" ht="24.95" customHeight="1">
      <c r="A114" s="44"/>
      <c r="B114" s="40"/>
      <c r="C114" s="40"/>
      <c r="D114" s="19">
        <v>43018901</v>
      </c>
      <c r="E114" s="17" t="s">
        <v>235</v>
      </c>
      <c r="F114" s="17" t="s">
        <v>236</v>
      </c>
      <c r="G114" s="12">
        <f t="shared" si="2"/>
        <v>2.66</v>
      </c>
      <c r="H114" s="20"/>
      <c r="I114" s="20"/>
      <c r="J114" s="20"/>
      <c r="K114" s="20">
        <v>2.66</v>
      </c>
      <c r="L114" s="22"/>
    </row>
    <row r="115" spans="1:12" s="4" customFormat="1" ht="21.95" customHeight="1">
      <c r="A115" s="44"/>
      <c r="B115" s="40"/>
      <c r="C115" s="40"/>
      <c r="D115" s="19">
        <v>43018801</v>
      </c>
      <c r="E115" s="17" t="s">
        <v>237</v>
      </c>
      <c r="F115" s="17" t="s">
        <v>238</v>
      </c>
      <c r="G115" s="12">
        <f t="shared" si="2"/>
        <v>0.11</v>
      </c>
      <c r="H115" s="20"/>
      <c r="I115" s="20"/>
      <c r="J115" s="20"/>
      <c r="K115" s="20">
        <v>0.11</v>
      </c>
      <c r="L115" s="22"/>
    </row>
    <row r="116" spans="1:12" s="4" customFormat="1" ht="38.1" customHeight="1">
      <c r="A116" s="44"/>
      <c r="B116" s="40"/>
      <c r="C116" s="40"/>
      <c r="D116" s="19">
        <v>43016301</v>
      </c>
      <c r="E116" s="17" t="s">
        <v>239</v>
      </c>
      <c r="F116" s="17" t="s">
        <v>240</v>
      </c>
      <c r="G116" s="12">
        <f t="shared" si="2"/>
        <v>1.22</v>
      </c>
      <c r="H116" s="20"/>
      <c r="I116" s="20"/>
      <c r="J116" s="20"/>
      <c r="K116" s="20">
        <v>1.22</v>
      </c>
      <c r="L116" s="22"/>
    </row>
    <row r="117" spans="1:12" s="4" customFormat="1" ht="21.95" customHeight="1">
      <c r="A117" s="44"/>
      <c r="B117" s="40"/>
      <c r="C117" s="40"/>
      <c r="D117" s="19">
        <v>43019701</v>
      </c>
      <c r="E117" s="17" t="s">
        <v>241</v>
      </c>
      <c r="F117" s="17" t="s">
        <v>242</v>
      </c>
      <c r="G117" s="12">
        <f t="shared" si="2"/>
        <v>2.93</v>
      </c>
      <c r="H117" s="20"/>
      <c r="I117" s="20"/>
      <c r="J117" s="20"/>
      <c r="K117" s="20">
        <v>2.93</v>
      </c>
      <c r="L117" s="22"/>
    </row>
    <row r="118" spans="1:12" s="4" customFormat="1" ht="21.95" customHeight="1">
      <c r="A118" s="44"/>
      <c r="B118" s="40"/>
      <c r="C118" s="40"/>
      <c r="D118" s="19">
        <v>43010411</v>
      </c>
      <c r="E118" s="17" t="s">
        <v>243</v>
      </c>
      <c r="F118" s="17" t="s">
        <v>244</v>
      </c>
      <c r="G118" s="12">
        <f t="shared" si="2"/>
        <v>5.95</v>
      </c>
      <c r="H118" s="20"/>
      <c r="I118" s="20"/>
      <c r="J118" s="20"/>
      <c r="K118" s="20">
        <v>5.95</v>
      </c>
      <c r="L118" s="22"/>
    </row>
    <row r="119" spans="1:12" s="4" customFormat="1" ht="21.95" customHeight="1">
      <c r="A119" s="44"/>
      <c r="B119" s="40"/>
      <c r="C119" s="40"/>
      <c r="D119" s="19">
        <v>43011011</v>
      </c>
      <c r="E119" s="17" t="s">
        <v>245</v>
      </c>
      <c r="F119" s="17" t="s">
        <v>246</v>
      </c>
      <c r="G119" s="12">
        <f t="shared" si="2"/>
        <v>0.2</v>
      </c>
      <c r="H119" s="20"/>
      <c r="I119" s="20"/>
      <c r="J119" s="20"/>
      <c r="K119" s="20">
        <v>0.2</v>
      </c>
      <c r="L119" s="22"/>
    </row>
    <row r="120" spans="1:12" s="4" customFormat="1" ht="26.1" customHeight="1">
      <c r="A120" s="44"/>
      <c r="B120" s="40"/>
      <c r="C120" s="40"/>
      <c r="D120" s="19">
        <v>43011611</v>
      </c>
      <c r="E120" s="17" t="s">
        <v>247</v>
      </c>
      <c r="F120" s="17" t="s">
        <v>248</v>
      </c>
      <c r="G120" s="12">
        <f t="shared" si="2"/>
        <v>4.22</v>
      </c>
      <c r="H120" s="20"/>
      <c r="I120" s="20"/>
      <c r="J120" s="20"/>
      <c r="K120" s="20">
        <v>4.22</v>
      </c>
      <c r="L120" s="22"/>
    </row>
    <row r="121" spans="1:12" s="4" customFormat="1" ht="21.95" customHeight="1">
      <c r="A121" s="44"/>
      <c r="B121" s="40" t="s">
        <v>249</v>
      </c>
      <c r="C121" s="40"/>
      <c r="D121" s="42" t="s">
        <v>250</v>
      </c>
      <c r="E121" s="42"/>
      <c r="F121" s="42"/>
      <c r="G121" s="18">
        <f>SUM(G122:G125)</f>
        <v>21.560000000000002</v>
      </c>
      <c r="H121" s="18">
        <f>SUM(H122:H125)</f>
        <v>0</v>
      </c>
      <c r="I121" s="18">
        <f>SUM(I122:I125)</f>
        <v>0</v>
      </c>
      <c r="J121" s="18">
        <f>SUM(J122:J125)</f>
        <v>0</v>
      </c>
      <c r="K121" s="18">
        <f>SUM(K122:K125)</f>
        <v>21.560000000000002</v>
      </c>
      <c r="L121" s="26"/>
    </row>
    <row r="122" spans="1:12" s="4" customFormat="1" ht="21.95" customHeight="1">
      <c r="A122" s="44"/>
      <c r="B122" s="40"/>
      <c r="C122" s="40"/>
      <c r="D122" s="19">
        <v>43011301</v>
      </c>
      <c r="E122" s="17" t="s">
        <v>251</v>
      </c>
      <c r="F122" s="17" t="s">
        <v>252</v>
      </c>
      <c r="G122" s="12">
        <f t="shared" ref="G122:G125" si="3">H122+I122+J122+K122</f>
        <v>5.19</v>
      </c>
      <c r="H122" s="20"/>
      <c r="I122" s="20"/>
      <c r="J122" s="20"/>
      <c r="K122" s="20">
        <v>5.19</v>
      </c>
      <c r="L122" s="22"/>
    </row>
    <row r="123" spans="1:12" s="4" customFormat="1" ht="24.95" customHeight="1">
      <c r="A123" s="44"/>
      <c r="B123" s="40"/>
      <c r="C123" s="40"/>
      <c r="D123" s="19">
        <v>43015801</v>
      </c>
      <c r="E123" s="17" t="s">
        <v>253</v>
      </c>
      <c r="F123" s="17" t="s">
        <v>254</v>
      </c>
      <c r="G123" s="12">
        <f t="shared" si="3"/>
        <v>4.2</v>
      </c>
      <c r="H123" s="20"/>
      <c r="I123" s="20"/>
      <c r="J123" s="20"/>
      <c r="K123" s="20">
        <v>4.2</v>
      </c>
      <c r="L123" s="22"/>
    </row>
    <row r="124" spans="1:12" s="4" customFormat="1" ht="24.95" customHeight="1">
      <c r="A124" s="44"/>
      <c r="B124" s="40"/>
      <c r="C124" s="40"/>
      <c r="D124" s="19">
        <v>43015301</v>
      </c>
      <c r="E124" s="17" t="s">
        <v>255</v>
      </c>
      <c r="F124" s="17" t="s">
        <v>256</v>
      </c>
      <c r="G124" s="12">
        <f t="shared" si="3"/>
        <v>6.99</v>
      </c>
      <c r="H124" s="20"/>
      <c r="I124" s="20"/>
      <c r="J124" s="20"/>
      <c r="K124" s="20">
        <v>6.99</v>
      </c>
      <c r="L124" s="22"/>
    </row>
    <row r="125" spans="1:12" s="4" customFormat="1" ht="24.95" customHeight="1">
      <c r="A125" s="44"/>
      <c r="B125" s="40"/>
      <c r="C125" s="40"/>
      <c r="D125" s="19">
        <v>43013711</v>
      </c>
      <c r="E125" s="17" t="s">
        <v>257</v>
      </c>
      <c r="F125" s="17" t="s">
        <v>258</v>
      </c>
      <c r="G125" s="12">
        <f t="shared" si="3"/>
        <v>5.18</v>
      </c>
      <c r="H125" s="20"/>
      <c r="I125" s="20"/>
      <c r="J125" s="20"/>
      <c r="K125" s="20">
        <v>5.18</v>
      </c>
      <c r="L125" s="22"/>
    </row>
    <row r="126" spans="1:12" s="4" customFormat="1" ht="21.95" customHeight="1">
      <c r="A126" s="23" t="s">
        <v>259</v>
      </c>
      <c r="B126" s="43" t="s">
        <v>260</v>
      </c>
      <c r="C126" s="43"/>
      <c r="D126" s="43"/>
      <c r="E126" s="43"/>
      <c r="F126" s="43"/>
      <c r="G126" s="18">
        <f>G127+G145+G146+G147+G151+G152</f>
        <v>142.6</v>
      </c>
      <c r="H126" s="18">
        <f t="shared" ref="H126:K126" si="4">H127+H145+H146+H147+H151+H152</f>
        <v>15</v>
      </c>
      <c r="I126" s="18">
        <f t="shared" si="4"/>
        <v>25</v>
      </c>
      <c r="J126" s="18">
        <f t="shared" si="4"/>
        <v>10</v>
      </c>
      <c r="K126" s="18">
        <f t="shared" si="4"/>
        <v>92.6</v>
      </c>
      <c r="L126" s="16"/>
    </row>
    <row r="127" spans="1:12" s="4" customFormat="1" ht="21.95" customHeight="1">
      <c r="A127" s="49" t="s">
        <v>259</v>
      </c>
      <c r="B127" s="49" t="s">
        <v>261</v>
      </c>
      <c r="C127" s="43" t="s">
        <v>262</v>
      </c>
      <c r="D127" s="43"/>
      <c r="E127" s="43"/>
      <c r="F127" s="43"/>
      <c r="G127" s="18">
        <f>SUM(G128:G144)</f>
        <v>101.77</v>
      </c>
      <c r="H127" s="18">
        <f t="shared" ref="H127:K127" si="5">SUM(H128:H144)</f>
        <v>10</v>
      </c>
      <c r="I127" s="18">
        <f t="shared" si="5"/>
        <v>25</v>
      </c>
      <c r="J127" s="18">
        <f t="shared" si="5"/>
        <v>-10</v>
      </c>
      <c r="K127" s="18">
        <f t="shared" si="5"/>
        <v>76.77</v>
      </c>
      <c r="L127" s="26"/>
    </row>
    <row r="128" spans="1:12" s="1" customFormat="1" ht="24.95" customHeight="1">
      <c r="A128" s="49"/>
      <c r="B128" s="49"/>
      <c r="C128" s="46" t="s">
        <v>263</v>
      </c>
      <c r="D128" s="25">
        <v>43080203</v>
      </c>
      <c r="E128" s="24" t="s">
        <v>264</v>
      </c>
      <c r="F128" s="24" t="s">
        <v>265</v>
      </c>
      <c r="G128" s="12">
        <f t="shared" ref="G128:G146" si="6">H128+I128+J128+K128</f>
        <v>3.59</v>
      </c>
      <c r="H128" s="20"/>
      <c r="I128" s="20"/>
      <c r="J128" s="20"/>
      <c r="K128" s="20">
        <v>3.59</v>
      </c>
      <c r="L128" s="16"/>
    </row>
    <row r="129" spans="1:12" s="1" customFormat="1" ht="24.95" customHeight="1">
      <c r="A129" s="49"/>
      <c r="B129" s="49"/>
      <c r="C129" s="46"/>
      <c r="D129" s="25">
        <v>43022001</v>
      </c>
      <c r="E129" s="24" t="s">
        <v>266</v>
      </c>
      <c r="F129" s="24" t="s">
        <v>267</v>
      </c>
      <c r="G129" s="12">
        <f t="shared" si="6"/>
        <v>5.01</v>
      </c>
      <c r="H129" s="20"/>
      <c r="I129" s="20"/>
      <c r="J129" s="20"/>
      <c r="K129" s="20">
        <v>5.01</v>
      </c>
      <c r="L129" s="16"/>
    </row>
    <row r="130" spans="1:12" s="1" customFormat="1" ht="21.95" customHeight="1">
      <c r="A130" s="49"/>
      <c r="B130" s="49"/>
      <c r="C130" s="46"/>
      <c r="D130" s="25">
        <v>43022401</v>
      </c>
      <c r="E130" s="24" t="s">
        <v>268</v>
      </c>
      <c r="F130" s="24" t="s">
        <v>269</v>
      </c>
      <c r="G130" s="12">
        <f t="shared" si="6"/>
        <v>4.38</v>
      </c>
      <c r="H130" s="20"/>
      <c r="I130" s="20"/>
      <c r="J130" s="20"/>
      <c r="K130" s="20">
        <v>4.38</v>
      </c>
      <c r="L130" s="16"/>
    </row>
    <row r="131" spans="1:12" s="1" customFormat="1" ht="21.95" customHeight="1">
      <c r="A131" s="49"/>
      <c r="B131" s="49"/>
      <c r="C131" s="46" t="s">
        <v>270</v>
      </c>
      <c r="D131" s="25">
        <v>43020501</v>
      </c>
      <c r="E131" s="24" t="s">
        <v>271</v>
      </c>
      <c r="F131" s="24" t="s">
        <v>272</v>
      </c>
      <c r="G131" s="12">
        <f t="shared" si="6"/>
        <v>4.05</v>
      </c>
      <c r="H131" s="20"/>
      <c r="I131" s="20"/>
      <c r="J131" s="20"/>
      <c r="K131" s="20">
        <v>4.05</v>
      </c>
      <c r="L131" s="16"/>
    </row>
    <row r="132" spans="1:12" s="1" customFormat="1" ht="21.95" customHeight="1">
      <c r="A132" s="49"/>
      <c r="B132" s="49"/>
      <c r="C132" s="46"/>
      <c r="D132" s="25">
        <v>43020101</v>
      </c>
      <c r="E132" s="24" t="s">
        <v>273</v>
      </c>
      <c r="F132" s="24" t="s">
        <v>274</v>
      </c>
      <c r="G132" s="12">
        <f t="shared" si="6"/>
        <v>20.83</v>
      </c>
      <c r="H132" s="20"/>
      <c r="I132" s="20">
        <v>10</v>
      </c>
      <c r="J132" s="20"/>
      <c r="K132" s="20">
        <v>10.83</v>
      </c>
      <c r="L132" s="16"/>
    </row>
    <row r="133" spans="1:12" s="1" customFormat="1" ht="24.95" customHeight="1">
      <c r="A133" s="49"/>
      <c r="B133" s="49"/>
      <c r="C133" s="46"/>
      <c r="D133" s="25">
        <v>43021701</v>
      </c>
      <c r="E133" s="24" t="s">
        <v>275</v>
      </c>
      <c r="F133" s="24" t="s">
        <v>276</v>
      </c>
      <c r="G133" s="12">
        <f t="shared" si="6"/>
        <v>13.5</v>
      </c>
      <c r="H133" s="20">
        <v>5</v>
      </c>
      <c r="I133" s="20"/>
      <c r="J133" s="20"/>
      <c r="K133" s="20">
        <v>8.5</v>
      </c>
      <c r="L133" s="16"/>
    </row>
    <row r="134" spans="1:12" s="1" customFormat="1" ht="21.95" customHeight="1">
      <c r="A134" s="49"/>
      <c r="B134" s="49"/>
      <c r="C134" s="46"/>
      <c r="D134" s="25">
        <v>43022101</v>
      </c>
      <c r="E134" s="24" t="s">
        <v>277</v>
      </c>
      <c r="F134" s="24" t="s">
        <v>278</v>
      </c>
      <c r="G134" s="12">
        <f t="shared" si="6"/>
        <v>3.15</v>
      </c>
      <c r="H134" s="20"/>
      <c r="I134" s="20"/>
      <c r="J134" s="20"/>
      <c r="K134" s="20">
        <v>3.15</v>
      </c>
      <c r="L134" s="16"/>
    </row>
    <row r="135" spans="1:12" s="1" customFormat="1" ht="21.95" customHeight="1">
      <c r="A135" s="49"/>
      <c r="B135" s="49"/>
      <c r="C135" s="46"/>
      <c r="D135" s="25">
        <v>43022301</v>
      </c>
      <c r="E135" s="24" t="s">
        <v>279</v>
      </c>
      <c r="F135" s="24" t="s">
        <v>280</v>
      </c>
      <c r="G135" s="12">
        <f t="shared" si="6"/>
        <v>4.26</v>
      </c>
      <c r="H135" s="20"/>
      <c r="I135" s="20"/>
      <c r="J135" s="20"/>
      <c r="K135" s="20">
        <v>4.26</v>
      </c>
      <c r="L135" s="16"/>
    </row>
    <row r="136" spans="1:12" s="1" customFormat="1" ht="21.95" customHeight="1">
      <c r="A136" s="49"/>
      <c r="B136" s="49"/>
      <c r="C136" s="46"/>
      <c r="D136" s="25">
        <v>43022801</v>
      </c>
      <c r="E136" s="24" t="s">
        <v>281</v>
      </c>
      <c r="F136" s="24" t="s">
        <v>282</v>
      </c>
      <c r="G136" s="12">
        <f t="shared" si="6"/>
        <v>3.29</v>
      </c>
      <c r="H136" s="20"/>
      <c r="I136" s="20"/>
      <c r="J136" s="20"/>
      <c r="K136" s="20">
        <v>3.29</v>
      </c>
      <c r="L136" s="16"/>
    </row>
    <row r="137" spans="1:12" s="1" customFormat="1" ht="24.95" customHeight="1">
      <c r="A137" s="49"/>
      <c r="B137" s="49"/>
      <c r="C137" s="46" t="s">
        <v>283</v>
      </c>
      <c r="D137" s="25">
        <v>43020401</v>
      </c>
      <c r="E137" s="24" t="s">
        <v>284</v>
      </c>
      <c r="F137" s="24" t="s">
        <v>285</v>
      </c>
      <c r="G137" s="12">
        <f t="shared" si="6"/>
        <v>1.42</v>
      </c>
      <c r="H137" s="20"/>
      <c r="I137" s="20"/>
      <c r="J137" s="20"/>
      <c r="K137" s="20">
        <v>1.42</v>
      </c>
      <c r="L137" s="16"/>
    </row>
    <row r="138" spans="1:12" s="1" customFormat="1" ht="21.95" customHeight="1">
      <c r="A138" s="49"/>
      <c r="B138" s="49"/>
      <c r="C138" s="46"/>
      <c r="D138" s="25">
        <v>43021401</v>
      </c>
      <c r="E138" s="24" t="s">
        <v>286</v>
      </c>
      <c r="F138" s="24" t="s">
        <v>287</v>
      </c>
      <c r="G138" s="12">
        <f t="shared" si="6"/>
        <v>0.4</v>
      </c>
      <c r="H138" s="20"/>
      <c r="I138" s="20"/>
      <c r="J138" s="20"/>
      <c r="K138" s="20">
        <v>0.4</v>
      </c>
      <c r="L138" s="16"/>
    </row>
    <row r="139" spans="1:12" s="1" customFormat="1" ht="21.95" customHeight="1">
      <c r="A139" s="49"/>
      <c r="B139" s="49"/>
      <c r="C139" s="46" t="s">
        <v>288</v>
      </c>
      <c r="D139" s="25">
        <v>43021001</v>
      </c>
      <c r="E139" s="24" t="s">
        <v>289</v>
      </c>
      <c r="F139" s="24" t="s">
        <v>290</v>
      </c>
      <c r="G139" s="12">
        <f t="shared" si="6"/>
        <v>32.019999999999996</v>
      </c>
      <c r="H139" s="20"/>
      <c r="I139" s="20">
        <v>15</v>
      </c>
      <c r="J139" s="20"/>
      <c r="K139" s="20">
        <v>17.02</v>
      </c>
      <c r="L139" s="16"/>
    </row>
    <row r="140" spans="1:12" s="1" customFormat="1" ht="24.95" customHeight="1">
      <c r="A140" s="49"/>
      <c r="B140" s="49"/>
      <c r="C140" s="46"/>
      <c r="D140" s="25">
        <v>43021201</v>
      </c>
      <c r="E140" s="24" t="s">
        <v>291</v>
      </c>
      <c r="F140" s="24" t="s">
        <v>292</v>
      </c>
      <c r="G140" s="12">
        <f t="shared" si="6"/>
        <v>0.04</v>
      </c>
      <c r="H140" s="20"/>
      <c r="I140" s="20"/>
      <c r="J140" s="20"/>
      <c r="K140" s="20">
        <v>0.04</v>
      </c>
      <c r="L140" s="16"/>
    </row>
    <row r="141" spans="1:12" s="1" customFormat="1" ht="21.95" customHeight="1">
      <c r="A141" s="49"/>
      <c r="B141" s="49"/>
      <c r="C141" s="46"/>
      <c r="D141" s="25">
        <v>43021801</v>
      </c>
      <c r="E141" s="24" t="s">
        <v>293</v>
      </c>
      <c r="F141" s="24" t="s">
        <v>294</v>
      </c>
      <c r="G141" s="12">
        <f t="shared" si="6"/>
        <v>10.49</v>
      </c>
      <c r="H141" s="20">
        <v>5</v>
      </c>
      <c r="I141" s="20"/>
      <c r="J141" s="20"/>
      <c r="K141" s="20">
        <v>5.49</v>
      </c>
      <c r="L141" s="16"/>
    </row>
    <row r="142" spans="1:12" s="1" customFormat="1" ht="24.95" customHeight="1">
      <c r="A142" s="49"/>
      <c r="B142" s="49"/>
      <c r="C142" s="46"/>
      <c r="D142" s="25">
        <v>43022701</v>
      </c>
      <c r="E142" s="24" t="s">
        <v>295</v>
      </c>
      <c r="F142" s="24" t="s">
        <v>296</v>
      </c>
      <c r="G142" s="12">
        <f t="shared" si="6"/>
        <v>5.23</v>
      </c>
      <c r="H142" s="20"/>
      <c r="I142" s="20"/>
      <c r="J142" s="20"/>
      <c r="K142" s="20">
        <v>5.23</v>
      </c>
      <c r="L142" s="16"/>
    </row>
    <row r="143" spans="1:12" s="1" customFormat="1" ht="24.95" customHeight="1">
      <c r="A143" s="49"/>
      <c r="B143" s="49"/>
      <c r="C143" s="46"/>
      <c r="D143" s="25">
        <v>43023001</v>
      </c>
      <c r="E143" s="24" t="s">
        <v>297</v>
      </c>
      <c r="F143" s="24" t="s">
        <v>298</v>
      </c>
      <c r="G143" s="12">
        <f t="shared" si="6"/>
        <v>0.11</v>
      </c>
      <c r="H143" s="20"/>
      <c r="I143" s="20"/>
      <c r="J143" s="20"/>
      <c r="K143" s="20">
        <v>0.11</v>
      </c>
      <c r="L143" s="16"/>
    </row>
    <row r="144" spans="1:12" s="1" customFormat="1" ht="24.95" customHeight="1">
      <c r="A144" s="49"/>
      <c r="B144" s="49"/>
      <c r="C144" s="46"/>
      <c r="D144" s="25"/>
      <c r="E144" s="24" t="s">
        <v>299</v>
      </c>
      <c r="F144" s="27"/>
      <c r="G144" s="12">
        <f t="shared" si="6"/>
        <v>-10</v>
      </c>
      <c r="H144" s="20"/>
      <c r="I144" s="20"/>
      <c r="J144" s="20">
        <v>-10</v>
      </c>
      <c r="K144" s="20">
        <v>0</v>
      </c>
      <c r="L144" s="16"/>
    </row>
    <row r="145" spans="1:12" s="1" customFormat="1" ht="24.95" customHeight="1">
      <c r="A145" s="49" t="s">
        <v>259</v>
      </c>
      <c r="B145" s="46" t="s">
        <v>300</v>
      </c>
      <c r="C145" s="46"/>
      <c r="D145" s="25">
        <v>43021901</v>
      </c>
      <c r="E145" s="24" t="s">
        <v>301</v>
      </c>
      <c r="F145" s="24" t="s">
        <v>302</v>
      </c>
      <c r="G145" s="12">
        <f t="shared" si="6"/>
        <v>2.27</v>
      </c>
      <c r="H145" s="20"/>
      <c r="I145" s="20"/>
      <c r="J145" s="20"/>
      <c r="K145" s="20">
        <v>2.27</v>
      </c>
      <c r="L145" s="16"/>
    </row>
    <row r="146" spans="1:12" s="1" customFormat="1" ht="21.95" customHeight="1">
      <c r="A146" s="49"/>
      <c r="B146" s="46" t="s">
        <v>303</v>
      </c>
      <c r="C146" s="46"/>
      <c r="D146" s="25">
        <v>43022601</v>
      </c>
      <c r="E146" s="24" t="s">
        <v>304</v>
      </c>
      <c r="F146" s="24" t="s">
        <v>305</v>
      </c>
      <c r="G146" s="12">
        <f t="shared" si="6"/>
        <v>0.52</v>
      </c>
      <c r="H146" s="20">
        <v>0</v>
      </c>
      <c r="I146" s="20">
        <v>0</v>
      </c>
      <c r="J146" s="20">
        <v>0</v>
      </c>
      <c r="K146" s="20">
        <v>0.52</v>
      </c>
      <c r="L146" s="16"/>
    </row>
    <row r="147" spans="1:12" s="1" customFormat="1" ht="21.95" customHeight="1">
      <c r="A147" s="49"/>
      <c r="B147" s="46" t="s">
        <v>306</v>
      </c>
      <c r="C147" s="46"/>
      <c r="D147" s="47" t="s">
        <v>307</v>
      </c>
      <c r="E147" s="47"/>
      <c r="F147" s="47"/>
      <c r="G147" s="12">
        <f>SUM(G148:G150)</f>
        <v>13.56</v>
      </c>
      <c r="H147" s="20">
        <f>SUM(H148:H150)</f>
        <v>5</v>
      </c>
      <c r="I147" s="20">
        <f>SUM(I148:I150)</f>
        <v>0</v>
      </c>
      <c r="J147" s="20">
        <f>SUM(J148:J150)</f>
        <v>0</v>
      </c>
      <c r="K147" s="20">
        <f>SUM(K148:K150)</f>
        <v>8.56</v>
      </c>
      <c r="L147" s="16"/>
    </row>
    <row r="148" spans="1:12" s="1" customFormat="1" ht="21.95" customHeight="1">
      <c r="A148" s="49"/>
      <c r="B148" s="46"/>
      <c r="C148" s="46"/>
      <c r="D148" s="25">
        <v>43020311</v>
      </c>
      <c r="E148" s="24" t="s">
        <v>308</v>
      </c>
      <c r="F148" s="24" t="s">
        <v>309</v>
      </c>
      <c r="G148" s="12">
        <f t="shared" ref="G148:G151" si="7">H148+I148+J148+K148</f>
        <v>7.0000000000000007E-2</v>
      </c>
      <c r="H148" s="20"/>
      <c r="I148" s="20"/>
      <c r="J148" s="20"/>
      <c r="K148" s="20">
        <v>7.0000000000000007E-2</v>
      </c>
      <c r="L148" s="16"/>
    </row>
    <row r="149" spans="1:12" s="1" customFormat="1" ht="21.95" customHeight="1">
      <c r="A149" s="49"/>
      <c r="B149" s="46"/>
      <c r="C149" s="46"/>
      <c r="D149" s="25">
        <v>43021601</v>
      </c>
      <c r="E149" s="24" t="s">
        <v>310</v>
      </c>
      <c r="F149" s="24" t="s">
        <v>311</v>
      </c>
      <c r="G149" s="12">
        <f t="shared" si="7"/>
        <v>13.3</v>
      </c>
      <c r="H149" s="20">
        <v>5</v>
      </c>
      <c r="I149" s="20"/>
      <c r="J149" s="20"/>
      <c r="K149" s="20">
        <v>8.3000000000000007</v>
      </c>
      <c r="L149" s="16"/>
    </row>
    <row r="150" spans="1:12" s="1" customFormat="1" ht="21.95" customHeight="1">
      <c r="A150" s="49"/>
      <c r="B150" s="46"/>
      <c r="C150" s="46"/>
      <c r="D150" s="25">
        <v>43022501</v>
      </c>
      <c r="E150" s="24" t="s">
        <v>312</v>
      </c>
      <c r="F150" s="24" t="s">
        <v>313</v>
      </c>
      <c r="G150" s="12">
        <f t="shared" si="7"/>
        <v>0.19</v>
      </c>
      <c r="H150" s="20"/>
      <c r="I150" s="20"/>
      <c r="J150" s="20"/>
      <c r="K150" s="20">
        <v>0.19</v>
      </c>
      <c r="L150" s="16"/>
    </row>
    <row r="151" spans="1:12" s="1" customFormat="1" ht="21.95" customHeight="1">
      <c r="A151" s="49"/>
      <c r="B151" s="46" t="s">
        <v>314</v>
      </c>
      <c r="C151" s="46"/>
      <c r="D151" s="23">
        <v>43021501</v>
      </c>
      <c r="E151" s="24" t="s">
        <v>315</v>
      </c>
      <c r="F151" s="24" t="s">
        <v>316</v>
      </c>
      <c r="G151" s="12">
        <f t="shared" si="7"/>
        <v>0.31</v>
      </c>
      <c r="H151" s="20">
        <v>0</v>
      </c>
      <c r="I151" s="20">
        <v>0</v>
      </c>
      <c r="J151" s="20">
        <v>0</v>
      </c>
      <c r="K151" s="20">
        <v>0.31</v>
      </c>
      <c r="L151" s="16"/>
    </row>
    <row r="152" spans="1:12" s="1" customFormat="1" ht="21.95" customHeight="1">
      <c r="A152" s="49"/>
      <c r="B152" s="46" t="s">
        <v>317</v>
      </c>
      <c r="C152" s="46"/>
      <c r="D152" s="47" t="s">
        <v>318</v>
      </c>
      <c r="E152" s="47"/>
      <c r="F152" s="47"/>
      <c r="G152" s="12">
        <f>SUM(G153:G155)</f>
        <v>24.17</v>
      </c>
      <c r="H152" s="12">
        <f>SUM(H153:H155)</f>
        <v>0</v>
      </c>
      <c r="I152" s="12">
        <f>SUM(I153:I155)</f>
        <v>0</v>
      </c>
      <c r="J152" s="12">
        <f>SUM(J153:J155)</f>
        <v>20</v>
      </c>
      <c r="K152" s="12">
        <f>SUM(K153:K155)</f>
        <v>4.17</v>
      </c>
      <c r="L152" s="16"/>
    </row>
    <row r="153" spans="1:12" s="1" customFormat="1" ht="21.95" customHeight="1">
      <c r="A153" s="49"/>
      <c r="B153" s="46"/>
      <c r="C153" s="46"/>
      <c r="D153" s="25">
        <v>43020701</v>
      </c>
      <c r="E153" s="24" t="s">
        <v>319</v>
      </c>
      <c r="F153" s="24" t="s">
        <v>320</v>
      </c>
      <c r="G153" s="12">
        <f t="shared" ref="G153:G155" si="8">H153+I153+J153+K153</f>
        <v>0.42</v>
      </c>
      <c r="H153" s="20"/>
      <c r="I153" s="20"/>
      <c r="J153" s="20"/>
      <c r="K153" s="20">
        <v>0.42</v>
      </c>
      <c r="L153" s="16"/>
    </row>
    <row r="154" spans="1:12" s="1" customFormat="1" ht="21.95" customHeight="1">
      <c r="A154" s="49"/>
      <c r="B154" s="46"/>
      <c r="C154" s="46"/>
      <c r="D154" s="25">
        <v>43022201</v>
      </c>
      <c r="E154" s="24" t="s">
        <v>321</v>
      </c>
      <c r="F154" s="24" t="s">
        <v>322</v>
      </c>
      <c r="G154" s="12">
        <f t="shared" si="8"/>
        <v>3.63</v>
      </c>
      <c r="H154" s="20"/>
      <c r="I154" s="20"/>
      <c r="J154" s="20"/>
      <c r="K154" s="20">
        <v>3.63</v>
      </c>
      <c r="L154" s="16"/>
    </row>
    <row r="155" spans="1:12" s="1" customFormat="1" ht="24.95" customHeight="1">
      <c r="A155" s="49"/>
      <c r="B155" s="46"/>
      <c r="C155" s="46"/>
      <c r="D155" s="25">
        <v>43022901</v>
      </c>
      <c r="E155" s="24" t="s">
        <v>323</v>
      </c>
      <c r="F155" s="24" t="s">
        <v>324</v>
      </c>
      <c r="G155" s="12">
        <f t="shared" si="8"/>
        <v>20.12</v>
      </c>
      <c r="H155" s="20"/>
      <c r="I155" s="20"/>
      <c r="J155" s="29">
        <v>20</v>
      </c>
      <c r="K155" s="20">
        <v>0.12</v>
      </c>
      <c r="L155" s="30" t="s">
        <v>325</v>
      </c>
    </row>
    <row r="156" spans="1:12" s="1" customFormat="1" ht="21.95" customHeight="1">
      <c r="A156" s="44" t="s">
        <v>326</v>
      </c>
      <c r="B156" s="48" t="s">
        <v>327</v>
      </c>
      <c r="C156" s="48"/>
      <c r="D156" s="48"/>
      <c r="E156" s="48"/>
      <c r="F156" s="48"/>
      <c r="G156" s="18">
        <f>G157+G169+G174+G178</f>
        <v>105.4</v>
      </c>
      <c r="H156" s="18">
        <f>H157+H169+H174+H178</f>
        <v>15</v>
      </c>
      <c r="I156" s="18">
        <f>I157+I169+I174+I178</f>
        <v>25</v>
      </c>
      <c r="J156" s="18">
        <f>J157+J169+J174+J178</f>
        <v>0</v>
      </c>
      <c r="K156" s="18">
        <f>K157+K169+K174+K178</f>
        <v>65.399999999999991</v>
      </c>
      <c r="L156" s="16"/>
    </row>
    <row r="157" spans="1:12" s="1" customFormat="1" ht="21.95" customHeight="1">
      <c r="A157" s="44"/>
      <c r="B157" s="44" t="s">
        <v>328</v>
      </c>
      <c r="C157" s="48" t="s">
        <v>329</v>
      </c>
      <c r="D157" s="48"/>
      <c r="E157" s="48"/>
      <c r="F157" s="48"/>
      <c r="G157" s="18">
        <f>SUM(G158:G168)</f>
        <v>93.34</v>
      </c>
      <c r="H157" s="18">
        <f>SUM(H158:H168)</f>
        <v>15</v>
      </c>
      <c r="I157" s="18">
        <f>SUM(I158:I168)</f>
        <v>25</v>
      </c>
      <c r="J157" s="18">
        <f>SUM(J158:J168)</f>
        <v>0</v>
      </c>
      <c r="K157" s="18">
        <f>SUM(K158:K168)</f>
        <v>53.339999999999989</v>
      </c>
      <c r="L157" s="14"/>
    </row>
    <row r="158" spans="1:12" s="4" customFormat="1" ht="24.95" customHeight="1">
      <c r="A158" s="44"/>
      <c r="B158" s="44"/>
      <c r="C158" s="40" t="s">
        <v>330</v>
      </c>
      <c r="D158" s="19">
        <v>43031501</v>
      </c>
      <c r="E158" s="17" t="s">
        <v>331</v>
      </c>
      <c r="F158" s="17" t="s">
        <v>332</v>
      </c>
      <c r="G158" s="12">
        <f t="shared" ref="G158:G168" si="9">H158+I158+J158+K158</f>
        <v>1.24</v>
      </c>
      <c r="H158" s="20"/>
      <c r="I158" s="20"/>
      <c r="J158" s="20"/>
      <c r="K158" s="20">
        <v>1.24</v>
      </c>
      <c r="L158" s="22"/>
    </row>
    <row r="159" spans="1:12" s="4" customFormat="1" ht="21.95" customHeight="1">
      <c r="A159" s="44"/>
      <c r="B159" s="44"/>
      <c r="C159" s="40"/>
      <c r="D159" s="19">
        <v>43030401</v>
      </c>
      <c r="E159" s="17" t="s">
        <v>333</v>
      </c>
      <c r="F159" s="17" t="s">
        <v>334</v>
      </c>
      <c r="G159" s="12">
        <f t="shared" si="9"/>
        <v>24.33</v>
      </c>
      <c r="H159" s="20"/>
      <c r="I159" s="20">
        <v>10</v>
      </c>
      <c r="J159" s="20"/>
      <c r="K159" s="20">
        <v>14.33</v>
      </c>
      <c r="L159" s="22"/>
    </row>
    <row r="160" spans="1:12" s="4" customFormat="1" ht="21.95" customHeight="1">
      <c r="A160" s="44"/>
      <c r="B160" s="44"/>
      <c r="C160" s="40"/>
      <c r="D160" s="19">
        <v>43032201</v>
      </c>
      <c r="E160" s="17" t="s">
        <v>335</v>
      </c>
      <c r="F160" s="17" t="s">
        <v>336</v>
      </c>
      <c r="G160" s="12">
        <f t="shared" si="9"/>
        <v>30.32</v>
      </c>
      <c r="H160" s="20"/>
      <c r="I160" s="20">
        <v>15</v>
      </c>
      <c r="J160" s="20"/>
      <c r="K160" s="20">
        <v>15.32</v>
      </c>
      <c r="L160" s="22"/>
    </row>
    <row r="161" spans="1:12" s="4" customFormat="1" ht="21.95" customHeight="1">
      <c r="A161" s="44"/>
      <c r="B161" s="44"/>
      <c r="C161" s="40"/>
      <c r="D161" s="19">
        <v>43032001</v>
      </c>
      <c r="E161" s="17" t="s">
        <v>337</v>
      </c>
      <c r="F161" s="17" t="s">
        <v>338</v>
      </c>
      <c r="G161" s="12">
        <f t="shared" si="9"/>
        <v>1.37</v>
      </c>
      <c r="H161" s="20"/>
      <c r="I161" s="20"/>
      <c r="J161" s="20"/>
      <c r="K161" s="20">
        <v>1.37</v>
      </c>
      <c r="L161" s="22"/>
    </row>
    <row r="162" spans="1:12" s="4" customFormat="1" ht="21.95" customHeight="1">
      <c r="A162" s="44"/>
      <c r="B162" s="44"/>
      <c r="C162" s="40"/>
      <c r="D162" s="19">
        <v>43032101</v>
      </c>
      <c r="E162" s="17" t="s">
        <v>339</v>
      </c>
      <c r="F162" s="17" t="s">
        <v>340</v>
      </c>
      <c r="G162" s="12">
        <f t="shared" si="9"/>
        <v>10.61</v>
      </c>
      <c r="H162" s="20">
        <v>5</v>
      </c>
      <c r="I162" s="20"/>
      <c r="J162" s="20"/>
      <c r="K162" s="20">
        <v>5.61</v>
      </c>
      <c r="L162" s="22"/>
    </row>
    <row r="163" spans="1:12" s="4" customFormat="1" ht="24.95" customHeight="1">
      <c r="A163" s="44"/>
      <c r="B163" s="44"/>
      <c r="C163" s="40"/>
      <c r="D163" s="19">
        <v>43032601</v>
      </c>
      <c r="E163" s="17" t="s">
        <v>341</v>
      </c>
      <c r="F163" s="17" t="s">
        <v>342</v>
      </c>
      <c r="G163" s="12">
        <f t="shared" si="9"/>
        <v>1.43</v>
      </c>
      <c r="H163" s="20"/>
      <c r="I163" s="20"/>
      <c r="J163" s="20"/>
      <c r="K163" s="20">
        <v>1.43</v>
      </c>
      <c r="L163" s="22"/>
    </row>
    <row r="164" spans="1:12" s="4" customFormat="1" ht="26.1" customHeight="1">
      <c r="A164" s="44" t="s">
        <v>326</v>
      </c>
      <c r="B164" s="44" t="s">
        <v>328</v>
      </c>
      <c r="C164" s="40" t="s">
        <v>343</v>
      </c>
      <c r="D164" s="19">
        <v>43031201</v>
      </c>
      <c r="E164" s="17" t="s">
        <v>344</v>
      </c>
      <c r="F164" s="17" t="s">
        <v>345</v>
      </c>
      <c r="G164" s="12">
        <f t="shared" si="9"/>
        <v>0.82</v>
      </c>
      <c r="H164" s="20"/>
      <c r="I164" s="20"/>
      <c r="J164" s="20"/>
      <c r="K164" s="20">
        <v>0.82</v>
      </c>
      <c r="L164" s="22"/>
    </row>
    <row r="165" spans="1:12" s="4" customFormat="1" ht="26.1" customHeight="1">
      <c r="A165" s="44"/>
      <c r="B165" s="44"/>
      <c r="C165" s="40"/>
      <c r="D165" s="19">
        <v>43031001</v>
      </c>
      <c r="E165" s="17" t="s">
        <v>346</v>
      </c>
      <c r="F165" s="17" t="s">
        <v>347</v>
      </c>
      <c r="G165" s="12">
        <f t="shared" si="9"/>
        <v>8.73</v>
      </c>
      <c r="H165" s="20">
        <v>5</v>
      </c>
      <c r="I165" s="20"/>
      <c r="J165" s="20"/>
      <c r="K165" s="20">
        <v>3.73</v>
      </c>
      <c r="L165" s="22"/>
    </row>
    <row r="166" spans="1:12" s="4" customFormat="1" ht="21.95" customHeight="1">
      <c r="A166" s="44"/>
      <c r="B166" s="44"/>
      <c r="C166" s="40"/>
      <c r="D166" s="19">
        <v>43030901</v>
      </c>
      <c r="E166" s="17" t="s">
        <v>348</v>
      </c>
      <c r="F166" s="17" t="s">
        <v>349</v>
      </c>
      <c r="G166" s="12">
        <f t="shared" si="9"/>
        <v>0.66</v>
      </c>
      <c r="H166" s="20"/>
      <c r="I166" s="20"/>
      <c r="J166" s="20"/>
      <c r="K166" s="20">
        <v>0.66</v>
      </c>
      <c r="L166" s="22"/>
    </row>
    <row r="167" spans="1:12" s="4" customFormat="1" ht="21.95" customHeight="1">
      <c r="A167" s="44"/>
      <c r="B167" s="44"/>
      <c r="C167" s="40"/>
      <c r="D167" s="19">
        <v>43030301</v>
      </c>
      <c r="E167" s="17" t="s">
        <v>350</v>
      </c>
      <c r="F167" s="17" t="s">
        <v>351</v>
      </c>
      <c r="G167" s="12">
        <f t="shared" si="9"/>
        <v>11.18</v>
      </c>
      <c r="H167" s="20">
        <v>5</v>
      </c>
      <c r="I167" s="20"/>
      <c r="J167" s="20"/>
      <c r="K167" s="20">
        <v>6.18</v>
      </c>
      <c r="L167" s="22"/>
    </row>
    <row r="168" spans="1:12" s="4" customFormat="1" ht="21.95" customHeight="1">
      <c r="A168" s="44"/>
      <c r="B168" s="44"/>
      <c r="C168" s="40"/>
      <c r="D168" s="19">
        <v>43032701</v>
      </c>
      <c r="E168" s="17" t="s">
        <v>352</v>
      </c>
      <c r="F168" s="17" t="s">
        <v>353</v>
      </c>
      <c r="G168" s="12">
        <f t="shared" si="9"/>
        <v>2.65</v>
      </c>
      <c r="H168" s="20"/>
      <c r="I168" s="20"/>
      <c r="J168" s="20"/>
      <c r="K168" s="20">
        <v>2.65</v>
      </c>
      <c r="L168" s="22"/>
    </row>
    <row r="169" spans="1:12" s="4" customFormat="1" ht="21.95" customHeight="1">
      <c r="A169" s="44"/>
      <c r="B169" s="40" t="s">
        <v>354</v>
      </c>
      <c r="C169" s="40"/>
      <c r="D169" s="48" t="s">
        <v>355</v>
      </c>
      <c r="E169" s="48"/>
      <c r="F169" s="48"/>
      <c r="G169" s="18">
        <f>SUM(G170:G173)</f>
        <v>4.62</v>
      </c>
      <c r="H169" s="18">
        <f>SUM(H170:H173)</f>
        <v>0</v>
      </c>
      <c r="I169" s="18">
        <f>SUM(I170:I173)</f>
        <v>0</v>
      </c>
      <c r="J169" s="18">
        <f>SUM(J170:J173)</f>
        <v>0</v>
      </c>
      <c r="K169" s="18">
        <f>SUM(K170:K173)</f>
        <v>4.62</v>
      </c>
      <c r="L169" s="26"/>
    </row>
    <row r="170" spans="1:12" s="1" customFormat="1" ht="21.95" customHeight="1">
      <c r="A170" s="44"/>
      <c r="B170" s="40"/>
      <c r="C170" s="40"/>
      <c r="D170" s="19">
        <v>43031401</v>
      </c>
      <c r="E170" s="17" t="s">
        <v>356</v>
      </c>
      <c r="F170" s="17" t="s">
        <v>357</v>
      </c>
      <c r="G170" s="12">
        <f t="shared" ref="G170:G173" si="10">H170+I170+J170+K170</f>
        <v>0.6</v>
      </c>
      <c r="H170" s="20"/>
      <c r="I170" s="20"/>
      <c r="J170" s="20"/>
      <c r="K170" s="20">
        <v>0.6</v>
      </c>
      <c r="L170" s="16"/>
    </row>
    <row r="171" spans="1:12" s="1" customFormat="1" ht="21.95" customHeight="1">
      <c r="A171" s="44"/>
      <c r="B171" s="40"/>
      <c r="C171" s="40"/>
      <c r="D171" s="19">
        <v>43031601</v>
      </c>
      <c r="E171" s="17" t="s">
        <v>358</v>
      </c>
      <c r="F171" s="17" t="s">
        <v>359</v>
      </c>
      <c r="G171" s="12">
        <f t="shared" si="10"/>
        <v>2.73</v>
      </c>
      <c r="H171" s="20"/>
      <c r="I171" s="20"/>
      <c r="J171" s="20"/>
      <c r="K171" s="20">
        <v>2.73</v>
      </c>
      <c r="L171" s="16"/>
    </row>
    <row r="172" spans="1:12" s="1" customFormat="1" ht="21.95" customHeight="1">
      <c r="A172" s="44"/>
      <c r="B172" s="40"/>
      <c r="C172" s="40"/>
      <c r="D172" s="19">
        <v>43031901</v>
      </c>
      <c r="E172" s="17" t="s">
        <v>360</v>
      </c>
      <c r="F172" s="17" t="s">
        <v>361</v>
      </c>
      <c r="G172" s="12">
        <f t="shared" si="10"/>
        <v>0.25</v>
      </c>
      <c r="H172" s="20"/>
      <c r="I172" s="20"/>
      <c r="J172" s="20"/>
      <c r="K172" s="20">
        <v>0.25</v>
      </c>
      <c r="L172" s="16"/>
    </row>
    <row r="173" spans="1:12" s="1" customFormat="1" ht="21.95" customHeight="1">
      <c r="A173" s="44"/>
      <c r="B173" s="40"/>
      <c r="C173" s="40"/>
      <c r="D173" s="19">
        <v>43032801</v>
      </c>
      <c r="E173" s="17" t="s">
        <v>362</v>
      </c>
      <c r="F173" s="17" t="s">
        <v>363</v>
      </c>
      <c r="G173" s="12">
        <f t="shared" si="10"/>
        <v>1.04</v>
      </c>
      <c r="H173" s="20"/>
      <c r="I173" s="20"/>
      <c r="J173" s="20"/>
      <c r="K173" s="20">
        <v>1.04</v>
      </c>
      <c r="L173" s="16"/>
    </row>
    <row r="174" spans="1:12" s="1" customFormat="1" ht="21.95" customHeight="1">
      <c r="A174" s="44"/>
      <c r="B174" s="40" t="s">
        <v>364</v>
      </c>
      <c r="C174" s="40"/>
      <c r="D174" s="48" t="s">
        <v>365</v>
      </c>
      <c r="E174" s="48"/>
      <c r="F174" s="48"/>
      <c r="G174" s="18">
        <f>SUM(G175:G177)</f>
        <v>6.16</v>
      </c>
      <c r="H174" s="18">
        <f>SUM(H175:H177)</f>
        <v>0</v>
      </c>
      <c r="I174" s="18">
        <f>SUM(I175:I177)</f>
        <v>0</v>
      </c>
      <c r="J174" s="18">
        <f>SUM(J175:J177)</f>
        <v>0</v>
      </c>
      <c r="K174" s="18">
        <f>SUM(K175:K177)</f>
        <v>6.16</v>
      </c>
      <c r="L174" s="14"/>
    </row>
    <row r="175" spans="1:12" s="1" customFormat="1" ht="26.1" customHeight="1">
      <c r="A175" s="44"/>
      <c r="B175" s="40"/>
      <c r="C175" s="40"/>
      <c r="D175" s="19">
        <v>43031301</v>
      </c>
      <c r="E175" s="17" t="s">
        <v>366</v>
      </c>
      <c r="F175" s="17" t="s">
        <v>367</v>
      </c>
      <c r="G175" s="12">
        <f t="shared" ref="G175:G177" si="11">H175+I175+J175+K175</f>
        <v>3.36</v>
      </c>
      <c r="H175" s="20"/>
      <c r="I175" s="20"/>
      <c r="J175" s="20"/>
      <c r="K175" s="20">
        <v>3.36</v>
      </c>
      <c r="L175" s="16"/>
    </row>
    <row r="176" spans="1:12" s="1" customFormat="1" ht="21.95" customHeight="1">
      <c r="A176" s="44"/>
      <c r="B176" s="40"/>
      <c r="C176" s="40"/>
      <c r="D176" s="19">
        <v>43031801</v>
      </c>
      <c r="E176" s="17" t="s">
        <v>368</v>
      </c>
      <c r="F176" s="17" t="s">
        <v>369</v>
      </c>
      <c r="G176" s="12">
        <f t="shared" si="11"/>
        <v>0.4</v>
      </c>
      <c r="H176" s="20"/>
      <c r="I176" s="20"/>
      <c r="J176" s="20"/>
      <c r="K176" s="20">
        <v>0.4</v>
      </c>
      <c r="L176" s="16"/>
    </row>
    <row r="177" spans="1:12" s="1" customFormat="1" ht="24.95" customHeight="1">
      <c r="A177" s="44"/>
      <c r="B177" s="40"/>
      <c r="C177" s="40"/>
      <c r="D177" s="19">
        <v>43032301</v>
      </c>
      <c r="E177" s="17" t="s">
        <v>370</v>
      </c>
      <c r="F177" s="17" t="s">
        <v>371</v>
      </c>
      <c r="G177" s="12">
        <f t="shared" si="11"/>
        <v>2.4</v>
      </c>
      <c r="H177" s="20"/>
      <c r="I177" s="20"/>
      <c r="J177" s="20"/>
      <c r="K177" s="20">
        <v>2.4</v>
      </c>
      <c r="L177" s="16"/>
    </row>
    <row r="178" spans="1:12" s="1" customFormat="1" ht="21.95" customHeight="1">
      <c r="A178" s="44"/>
      <c r="B178" s="40" t="s">
        <v>372</v>
      </c>
      <c r="C178" s="40"/>
      <c r="D178" s="48" t="s">
        <v>373</v>
      </c>
      <c r="E178" s="48"/>
      <c r="F178" s="48"/>
      <c r="G178" s="18">
        <f>SUM(G179:G180)</f>
        <v>1.28</v>
      </c>
      <c r="H178" s="18">
        <f>SUM(H179:H180)</f>
        <v>0</v>
      </c>
      <c r="I178" s="18">
        <f>SUM(I179:I180)</f>
        <v>0</v>
      </c>
      <c r="J178" s="18">
        <f>SUM(J179:J180)</f>
        <v>0</v>
      </c>
      <c r="K178" s="18">
        <f>SUM(K179:K180)</f>
        <v>1.28</v>
      </c>
      <c r="L178" s="14"/>
    </row>
    <row r="179" spans="1:12" s="1" customFormat="1" ht="21.95" customHeight="1">
      <c r="A179" s="44"/>
      <c r="B179" s="40"/>
      <c r="C179" s="40"/>
      <c r="D179" s="19">
        <v>43030601</v>
      </c>
      <c r="E179" s="17" t="s">
        <v>374</v>
      </c>
      <c r="F179" s="17" t="s">
        <v>375</v>
      </c>
      <c r="G179" s="12">
        <f t="shared" ref="G179:G199" si="12">H179+I179+J179+K179</f>
        <v>0.36</v>
      </c>
      <c r="H179" s="20"/>
      <c r="I179" s="20"/>
      <c r="J179" s="20"/>
      <c r="K179" s="20">
        <v>0.36</v>
      </c>
      <c r="L179" s="16"/>
    </row>
    <row r="180" spans="1:12" s="1" customFormat="1" ht="26.1" customHeight="1">
      <c r="A180" s="44"/>
      <c r="B180" s="40"/>
      <c r="C180" s="40"/>
      <c r="D180" s="19">
        <v>43032401</v>
      </c>
      <c r="E180" s="17" t="s">
        <v>376</v>
      </c>
      <c r="F180" s="17" t="s">
        <v>377</v>
      </c>
      <c r="G180" s="12">
        <f t="shared" si="12"/>
        <v>0.92</v>
      </c>
      <c r="H180" s="20"/>
      <c r="I180" s="20"/>
      <c r="J180" s="20"/>
      <c r="K180" s="20">
        <v>0.92</v>
      </c>
      <c r="L180" s="16"/>
    </row>
    <row r="181" spans="1:12" s="4" customFormat="1" ht="21.95" customHeight="1">
      <c r="A181" s="28" t="s">
        <v>378</v>
      </c>
      <c r="B181" s="48" t="s">
        <v>379</v>
      </c>
      <c r="C181" s="48"/>
      <c r="D181" s="48"/>
      <c r="E181" s="48"/>
      <c r="F181" s="48"/>
      <c r="G181" s="18">
        <f>G182+G200+G204+G207+G211+G214+G219+G224</f>
        <v>126.77999999999997</v>
      </c>
      <c r="H181" s="18">
        <f>H182+H200+H204+H207+H211+H214+H219+H224</f>
        <v>15</v>
      </c>
      <c r="I181" s="18">
        <f>I182+I200+I204+I207+I211+I214+I219+I224</f>
        <v>15</v>
      </c>
      <c r="J181" s="18">
        <f>J182+J200+J204+J207+J211+J214+J219+J224</f>
        <v>0</v>
      </c>
      <c r="K181" s="18">
        <f>K182+K200+K204+K207+K211+K214+K219+K224</f>
        <v>96.78</v>
      </c>
      <c r="L181" s="16"/>
    </row>
    <row r="182" spans="1:12" s="4" customFormat="1" ht="21.95" customHeight="1">
      <c r="A182" s="56" t="s">
        <v>378</v>
      </c>
      <c r="B182" s="40" t="s">
        <v>380</v>
      </c>
      <c r="C182" s="48" t="s">
        <v>381</v>
      </c>
      <c r="D182" s="48"/>
      <c r="E182" s="48"/>
      <c r="F182" s="48"/>
      <c r="G182" s="18">
        <f>SUM(G183:G199)</f>
        <v>95.489999999999966</v>
      </c>
      <c r="H182" s="18">
        <f>SUM(H183:H199)</f>
        <v>10</v>
      </c>
      <c r="I182" s="18">
        <f>SUM(I183:I199)</f>
        <v>15</v>
      </c>
      <c r="J182" s="18">
        <f>SUM(J183:J199)</f>
        <v>0</v>
      </c>
      <c r="K182" s="18">
        <f>SUM(K183:K199)</f>
        <v>70.489999999999995</v>
      </c>
      <c r="L182" s="26"/>
    </row>
    <row r="183" spans="1:12" s="1" customFormat="1" ht="24.95" customHeight="1">
      <c r="A183" s="56"/>
      <c r="B183" s="40"/>
      <c r="C183" s="40" t="s">
        <v>382</v>
      </c>
      <c r="D183" s="19">
        <v>43041701</v>
      </c>
      <c r="E183" s="17" t="s">
        <v>383</v>
      </c>
      <c r="F183" s="17" t="s">
        <v>384</v>
      </c>
      <c r="G183" s="12">
        <f t="shared" si="12"/>
        <v>13.23</v>
      </c>
      <c r="H183" s="20">
        <v>5</v>
      </c>
      <c r="I183" s="20"/>
      <c r="J183" s="20"/>
      <c r="K183" s="20">
        <v>8.23</v>
      </c>
      <c r="L183" s="16"/>
    </row>
    <row r="184" spans="1:12" s="1" customFormat="1" ht="21.95" customHeight="1">
      <c r="A184" s="56"/>
      <c r="B184" s="40"/>
      <c r="C184" s="40"/>
      <c r="D184" s="19">
        <v>43040301</v>
      </c>
      <c r="E184" s="17" t="s">
        <v>385</v>
      </c>
      <c r="F184" s="17" t="s">
        <v>386</v>
      </c>
      <c r="G184" s="12">
        <f t="shared" si="12"/>
        <v>0.15</v>
      </c>
      <c r="H184" s="20"/>
      <c r="I184" s="20"/>
      <c r="J184" s="20"/>
      <c r="K184" s="20">
        <v>0.15</v>
      </c>
      <c r="L184" s="16"/>
    </row>
    <row r="185" spans="1:12" s="1" customFormat="1" ht="21.95" customHeight="1">
      <c r="A185" s="56"/>
      <c r="B185" s="40"/>
      <c r="C185" s="40"/>
      <c r="D185" s="19">
        <v>43042601</v>
      </c>
      <c r="E185" s="17" t="s">
        <v>387</v>
      </c>
      <c r="F185" s="17" t="s">
        <v>388</v>
      </c>
      <c r="G185" s="12">
        <f t="shared" si="12"/>
        <v>2.9</v>
      </c>
      <c r="H185" s="20"/>
      <c r="I185" s="20"/>
      <c r="J185" s="20"/>
      <c r="K185" s="20">
        <v>2.9</v>
      </c>
      <c r="L185" s="16"/>
    </row>
    <row r="186" spans="1:12" s="1" customFormat="1" ht="24.95" customHeight="1">
      <c r="A186" s="56"/>
      <c r="B186" s="40"/>
      <c r="C186" s="40"/>
      <c r="D186" s="19">
        <v>43042501</v>
      </c>
      <c r="E186" s="17" t="s">
        <v>389</v>
      </c>
      <c r="F186" s="17" t="s">
        <v>390</v>
      </c>
      <c r="G186" s="12">
        <f t="shared" si="12"/>
        <v>1.72</v>
      </c>
      <c r="H186" s="20"/>
      <c r="I186" s="20"/>
      <c r="J186" s="20"/>
      <c r="K186" s="20">
        <v>1.72</v>
      </c>
      <c r="L186" s="16"/>
    </row>
    <row r="187" spans="1:12" s="1" customFormat="1" ht="21.95" customHeight="1">
      <c r="A187" s="56"/>
      <c r="B187" s="40"/>
      <c r="C187" s="40"/>
      <c r="D187" s="19">
        <v>43042901</v>
      </c>
      <c r="E187" s="17" t="s">
        <v>391</v>
      </c>
      <c r="F187" s="17" t="s">
        <v>392</v>
      </c>
      <c r="G187" s="12">
        <f t="shared" si="12"/>
        <v>3</v>
      </c>
      <c r="H187" s="20"/>
      <c r="I187" s="20"/>
      <c r="J187" s="20"/>
      <c r="K187" s="20">
        <v>3</v>
      </c>
      <c r="L187" s="16"/>
    </row>
    <row r="188" spans="1:12" s="1" customFormat="1" ht="24.95" customHeight="1">
      <c r="A188" s="56"/>
      <c r="B188" s="40"/>
      <c r="C188" s="40"/>
      <c r="D188" s="19">
        <v>43043001</v>
      </c>
      <c r="E188" s="17" t="s">
        <v>393</v>
      </c>
      <c r="F188" s="17" t="s">
        <v>394</v>
      </c>
      <c r="G188" s="12">
        <f t="shared" si="12"/>
        <v>2.44</v>
      </c>
      <c r="H188" s="20"/>
      <c r="I188" s="20"/>
      <c r="J188" s="20"/>
      <c r="K188" s="20">
        <v>2.44</v>
      </c>
      <c r="L188" s="16"/>
    </row>
    <row r="189" spans="1:12" s="1" customFormat="1" ht="24.95" customHeight="1">
      <c r="A189" s="56"/>
      <c r="B189" s="40"/>
      <c r="C189" s="40"/>
      <c r="D189" s="19">
        <v>43043201</v>
      </c>
      <c r="E189" s="17" t="s">
        <v>395</v>
      </c>
      <c r="F189" s="17" t="s">
        <v>396</v>
      </c>
      <c r="G189" s="12">
        <f t="shared" si="12"/>
        <v>35.239999999999995</v>
      </c>
      <c r="H189" s="20"/>
      <c r="I189" s="20">
        <v>15</v>
      </c>
      <c r="J189" s="20"/>
      <c r="K189" s="20">
        <v>20.239999999999998</v>
      </c>
      <c r="L189" s="16"/>
    </row>
    <row r="190" spans="1:12" s="1" customFormat="1" ht="21.95" customHeight="1">
      <c r="A190" s="56"/>
      <c r="B190" s="40"/>
      <c r="C190" s="40"/>
      <c r="D190" s="19">
        <v>43043801</v>
      </c>
      <c r="E190" s="17" t="s">
        <v>397</v>
      </c>
      <c r="F190" s="17" t="s">
        <v>398</v>
      </c>
      <c r="G190" s="12">
        <f t="shared" si="12"/>
        <v>12.85</v>
      </c>
      <c r="H190" s="20">
        <v>5</v>
      </c>
      <c r="I190" s="20"/>
      <c r="J190" s="20"/>
      <c r="K190" s="20">
        <v>7.85</v>
      </c>
      <c r="L190" s="16"/>
    </row>
    <row r="191" spans="1:12" s="1" customFormat="1" ht="21.95" customHeight="1">
      <c r="A191" s="56"/>
      <c r="B191" s="40"/>
      <c r="C191" s="40" t="s">
        <v>399</v>
      </c>
      <c r="D191" s="19">
        <v>43041501</v>
      </c>
      <c r="E191" s="17" t="s">
        <v>400</v>
      </c>
      <c r="F191" s="17" t="s">
        <v>401</v>
      </c>
      <c r="G191" s="12">
        <f t="shared" si="12"/>
        <v>2.2200000000000002</v>
      </c>
      <c r="H191" s="20"/>
      <c r="I191" s="20"/>
      <c r="J191" s="20"/>
      <c r="K191" s="20">
        <v>2.2200000000000002</v>
      </c>
      <c r="L191" s="16"/>
    </row>
    <row r="192" spans="1:12" s="1" customFormat="1" ht="21.95" customHeight="1">
      <c r="A192" s="56"/>
      <c r="B192" s="40"/>
      <c r="C192" s="40"/>
      <c r="D192" s="19">
        <v>43042101</v>
      </c>
      <c r="E192" s="17" t="s">
        <v>402</v>
      </c>
      <c r="F192" s="17" t="s">
        <v>403</v>
      </c>
      <c r="G192" s="12">
        <f t="shared" si="12"/>
        <v>0.92</v>
      </c>
      <c r="H192" s="20"/>
      <c r="I192" s="20"/>
      <c r="J192" s="20"/>
      <c r="K192" s="20">
        <v>0.92</v>
      </c>
      <c r="L192" s="16"/>
    </row>
    <row r="193" spans="1:12" s="1" customFormat="1" ht="21.95" customHeight="1">
      <c r="A193" s="56"/>
      <c r="B193" s="40"/>
      <c r="C193" s="40"/>
      <c r="D193" s="19">
        <v>43043901</v>
      </c>
      <c r="E193" s="17" t="s">
        <v>404</v>
      </c>
      <c r="F193" s="17" t="s">
        <v>405</v>
      </c>
      <c r="G193" s="12">
        <f t="shared" si="12"/>
        <v>3.45</v>
      </c>
      <c r="H193" s="20"/>
      <c r="I193" s="20"/>
      <c r="J193" s="20"/>
      <c r="K193" s="20">
        <v>3.45</v>
      </c>
      <c r="L193" s="16"/>
    </row>
    <row r="194" spans="1:12" s="1" customFormat="1" ht="24.95" customHeight="1">
      <c r="A194" s="56"/>
      <c r="B194" s="40"/>
      <c r="C194" s="40" t="s">
        <v>406</v>
      </c>
      <c r="D194" s="19">
        <v>43040101</v>
      </c>
      <c r="E194" s="17" t="s">
        <v>407</v>
      </c>
      <c r="F194" s="17" t="s">
        <v>408</v>
      </c>
      <c r="G194" s="12">
        <f t="shared" si="12"/>
        <v>3.32</v>
      </c>
      <c r="H194" s="20"/>
      <c r="I194" s="20"/>
      <c r="J194" s="20"/>
      <c r="K194" s="20">
        <v>3.32</v>
      </c>
      <c r="L194" s="16"/>
    </row>
    <row r="195" spans="1:12" s="1" customFormat="1" ht="21.95" customHeight="1">
      <c r="A195" s="56"/>
      <c r="B195" s="40"/>
      <c r="C195" s="40"/>
      <c r="D195" s="19">
        <v>43042301</v>
      </c>
      <c r="E195" s="17" t="s">
        <v>409</v>
      </c>
      <c r="F195" s="17" t="s">
        <v>410</v>
      </c>
      <c r="G195" s="12">
        <f t="shared" si="12"/>
        <v>4.3</v>
      </c>
      <c r="H195" s="20"/>
      <c r="I195" s="20"/>
      <c r="J195" s="20"/>
      <c r="K195" s="20">
        <v>4.3</v>
      </c>
      <c r="L195" s="16"/>
    </row>
    <row r="196" spans="1:12" s="1" customFormat="1" ht="21.95" customHeight="1">
      <c r="A196" s="56"/>
      <c r="B196" s="40"/>
      <c r="C196" s="40"/>
      <c r="D196" s="19">
        <v>43040401</v>
      </c>
      <c r="E196" s="17" t="s">
        <v>411</v>
      </c>
      <c r="F196" s="17" t="s">
        <v>412</v>
      </c>
      <c r="G196" s="12">
        <f t="shared" si="12"/>
        <v>2.35</v>
      </c>
      <c r="H196" s="20"/>
      <c r="I196" s="20"/>
      <c r="J196" s="20"/>
      <c r="K196" s="20">
        <v>2.35</v>
      </c>
      <c r="L196" s="16"/>
    </row>
    <row r="197" spans="1:12" s="1" customFormat="1" ht="24.95" customHeight="1">
      <c r="A197" s="56"/>
      <c r="B197" s="40"/>
      <c r="C197" s="40"/>
      <c r="D197" s="19">
        <v>43040801</v>
      </c>
      <c r="E197" s="17" t="s">
        <v>413</v>
      </c>
      <c r="F197" s="17" t="s">
        <v>414</v>
      </c>
      <c r="G197" s="12">
        <f t="shared" si="12"/>
        <v>1.6</v>
      </c>
      <c r="H197" s="20"/>
      <c r="I197" s="20"/>
      <c r="J197" s="20"/>
      <c r="K197" s="20">
        <v>1.6</v>
      </c>
      <c r="L197" s="16"/>
    </row>
    <row r="198" spans="1:12" s="1" customFormat="1" ht="24.95" customHeight="1">
      <c r="A198" s="56"/>
      <c r="B198" s="40"/>
      <c r="C198" s="17" t="s">
        <v>415</v>
      </c>
      <c r="D198" s="19">
        <v>43042201</v>
      </c>
      <c r="E198" s="17" t="s">
        <v>416</v>
      </c>
      <c r="F198" s="17" t="s">
        <v>417</v>
      </c>
      <c r="G198" s="12">
        <f t="shared" si="12"/>
        <v>0.55000000000000004</v>
      </c>
      <c r="H198" s="20"/>
      <c r="I198" s="20"/>
      <c r="J198" s="20"/>
      <c r="K198" s="20">
        <v>0.55000000000000004</v>
      </c>
      <c r="L198" s="16"/>
    </row>
    <row r="199" spans="1:12" s="1" customFormat="1" ht="21.95" customHeight="1">
      <c r="A199" s="56"/>
      <c r="B199" s="40"/>
      <c r="C199" s="17" t="s">
        <v>418</v>
      </c>
      <c r="D199" s="19">
        <v>43042701</v>
      </c>
      <c r="E199" s="17" t="s">
        <v>419</v>
      </c>
      <c r="F199" s="17" t="s">
        <v>420</v>
      </c>
      <c r="G199" s="12">
        <f t="shared" si="12"/>
        <v>5.25</v>
      </c>
      <c r="H199" s="20"/>
      <c r="I199" s="20"/>
      <c r="J199" s="20"/>
      <c r="K199" s="20">
        <v>5.25</v>
      </c>
      <c r="L199" s="16"/>
    </row>
    <row r="200" spans="1:12" s="4" customFormat="1" ht="21.95" customHeight="1">
      <c r="A200" s="56" t="s">
        <v>378</v>
      </c>
      <c r="B200" s="40" t="s">
        <v>421</v>
      </c>
      <c r="C200" s="40"/>
      <c r="D200" s="48" t="s">
        <v>422</v>
      </c>
      <c r="E200" s="48"/>
      <c r="F200" s="48"/>
      <c r="G200" s="18">
        <f>SUM(G201:G203)</f>
        <v>4.59</v>
      </c>
      <c r="H200" s="18">
        <f>SUM(H201:H203)</f>
        <v>0</v>
      </c>
      <c r="I200" s="18">
        <f>SUM(I201:I203)</f>
        <v>0</v>
      </c>
      <c r="J200" s="18">
        <f>SUM(J201:J203)</f>
        <v>0</v>
      </c>
      <c r="K200" s="18">
        <f>SUM(K201:K203)</f>
        <v>4.59</v>
      </c>
      <c r="L200" s="26"/>
    </row>
    <row r="201" spans="1:12" s="1" customFormat="1" ht="21.95" customHeight="1">
      <c r="A201" s="56"/>
      <c r="B201" s="40"/>
      <c r="C201" s="40"/>
      <c r="D201" s="19">
        <v>43041601</v>
      </c>
      <c r="E201" s="17" t="s">
        <v>423</v>
      </c>
      <c r="F201" s="17" t="s">
        <v>424</v>
      </c>
      <c r="G201" s="12">
        <f t="shared" ref="G201:G203" si="13">H201+I201+J201+K201</f>
        <v>1.84</v>
      </c>
      <c r="H201" s="20"/>
      <c r="I201" s="20"/>
      <c r="J201" s="20"/>
      <c r="K201" s="20">
        <v>1.84</v>
      </c>
      <c r="L201" s="16"/>
    </row>
    <row r="202" spans="1:12" s="1" customFormat="1" ht="24.95" customHeight="1">
      <c r="A202" s="56"/>
      <c r="B202" s="40"/>
      <c r="C202" s="40"/>
      <c r="D202" s="19">
        <v>43043601</v>
      </c>
      <c r="E202" s="17" t="s">
        <v>425</v>
      </c>
      <c r="F202" s="17" t="s">
        <v>426</v>
      </c>
      <c r="G202" s="12">
        <f t="shared" si="13"/>
        <v>0.13</v>
      </c>
      <c r="H202" s="20"/>
      <c r="I202" s="20"/>
      <c r="J202" s="20"/>
      <c r="K202" s="20">
        <v>0.13</v>
      </c>
      <c r="L202" s="16"/>
    </row>
    <row r="203" spans="1:12" s="1" customFormat="1" ht="24.95" customHeight="1">
      <c r="A203" s="56"/>
      <c r="B203" s="40"/>
      <c r="C203" s="40"/>
      <c r="D203" s="19">
        <v>43044101</v>
      </c>
      <c r="E203" s="17" t="s">
        <v>427</v>
      </c>
      <c r="F203" s="17" t="s">
        <v>428</v>
      </c>
      <c r="G203" s="12">
        <f t="shared" si="13"/>
        <v>2.62</v>
      </c>
      <c r="H203" s="20"/>
      <c r="I203" s="20"/>
      <c r="J203" s="20"/>
      <c r="K203" s="20">
        <v>2.62</v>
      </c>
      <c r="L203" s="16"/>
    </row>
    <row r="204" spans="1:12" s="1" customFormat="1" ht="21.95" customHeight="1">
      <c r="A204" s="56"/>
      <c r="B204" s="40" t="s">
        <v>429</v>
      </c>
      <c r="C204" s="40"/>
      <c r="D204" s="48" t="s">
        <v>430</v>
      </c>
      <c r="E204" s="48"/>
      <c r="F204" s="48"/>
      <c r="G204" s="18">
        <f>SUM(G205:G206)</f>
        <v>0.91</v>
      </c>
      <c r="H204" s="18">
        <f>SUM(H205:H206)</f>
        <v>0</v>
      </c>
      <c r="I204" s="18">
        <f>SUM(I205:I206)</f>
        <v>0</v>
      </c>
      <c r="J204" s="18">
        <f>SUM(J205:J206)</f>
        <v>0</v>
      </c>
      <c r="K204" s="18">
        <f>SUM(K205:K206)</f>
        <v>0.91</v>
      </c>
      <c r="L204" s="14"/>
    </row>
    <row r="205" spans="1:12" s="1" customFormat="1" ht="21.95" customHeight="1">
      <c r="A205" s="56"/>
      <c r="B205" s="40"/>
      <c r="C205" s="40"/>
      <c r="D205" s="19">
        <v>43041201</v>
      </c>
      <c r="E205" s="17" t="s">
        <v>431</v>
      </c>
      <c r="F205" s="17" t="s">
        <v>432</v>
      </c>
      <c r="G205" s="12">
        <f t="shared" ref="G205:G210" si="14">H205+I205+J205+K205</f>
        <v>0.25</v>
      </c>
      <c r="H205" s="20"/>
      <c r="I205" s="20"/>
      <c r="J205" s="20"/>
      <c r="K205" s="20">
        <v>0.25</v>
      </c>
      <c r="L205" s="16"/>
    </row>
    <row r="206" spans="1:12" s="1" customFormat="1" ht="21.95" customHeight="1">
      <c r="A206" s="56"/>
      <c r="B206" s="40"/>
      <c r="C206" s="40"/>
      <c r="D206" s="19">
        <v>43043401</v>
      </c>
      <c r="E206" s="17" t="s">
        <v>433</v>
      </c>
      <c r="F206" s="17" t="s">
        <v>434</v>
      </c>
      <c r="G206" s="12">
        <f t="shared" si="14"/>
        <v>0.66</v>
      </c>
      <c r="H206" s="20"/>
      <c r="I206" s="20"/>
      <c r="J206" s="20"/>
      <c r="K206" s="20">
        <v>0.66</v>
      </c>
      <c r="L206" s="16"/>
    </row>
    <row r="207" spans="1:12" s="4" customFormat="1" ht="21.95" customHeight="1">
      <c r="A207" s="56"/>
      <c r="B207" s="40" t="s">
        <v>435</v>
      </c>
      <c r="C207" s="40"/>
      <c r="D207" s="48" t="s">
        <v>436</v>
      </c>
      <c r="E207" s="48"/>
      <c r="F207" s="48"/>
      <c r="G207" s="18">
        <f>SUM(G208:G210)</f>
        <v>1.6</v>
      </c>
      <c r="H207" s="18">
        <f>SUM(H208:H210)</f>
        <v>0</v>
      </c>
      <c r="I207" s="18">
        <f>SUM(I208:I210)</f>
        <v>0</v>
      </c>
      <c r="J207" s="18">
        <f>SUM(J208:J210)</f>
        <v>0</v>
      </c>
      <c r="K207" s="18">
        <f>SUM(K208:K210)</f>
        <v>1.6</v>
      </c>
      <c r="L207" s="26"/>
    </row>
    <row r="208" spans="1:12" s="1" customFormat="1" ht="21.95" customHeight="1">
      <c r="A208" s="56"/>
      <c r="B208" s="40"/>
      <c r="C208" s="40"/>
      <c r="D208" s="19">
        <v>43042001</v>
      </c>
      <c r="E208" s="17" t="s">
        <v>437</v>
      </c>
      <c r="F208" s="17" t="s">
        <v>438</v>
      </c>
      <c r="G208" s="12">
        <f t="shared" si="14"/>
        <v>0.08</v>
      </c>
      <c r="H208" s="20"/>
      <c r="I208" s="20"/>
      <c r="J208" s="20"/>
      <c r="K208" s="20">
        <v>0.08</v>
      </c>
      <c r="L208" s="16"/>
    </row>
    <row r="209" spans="1:12" s="1" customFormat="1" ht="21.95" customHeight="1">
      <c r="A209" s="56"/>
      <c r="B209" s="40"/>
      <c r="C209" s="40"/>
      <c r="D209" s="19">
        <v>43044001</v>
      </c>
      <c r="E209" s="17" t="s">
        <v>439</v>
      </c>
      <c r="F209" s="17" t="s">
        <v>440</v>
      </c>
      <c r="G209" s="12">
        <f t="shared" si="14"/>
        <v>1.42</v>
      </c>
      <c r="H209" s="20"/>
      <c r="I209" s="20"/>
      <c r="J209" s="20"/>
      <c r="K209" s="20">
        <v>1.42</v>
      </c>
      <c r="L209" s="16"/>
    </row>
    <row r="210" spans="1:12" s="1" customFormat="1" ht="21.95" customHeight="1">
      <c r="A210" s="56"/>
      <c r="B210" s="40"/>
      <c r="C210" s="40"/>
      <c r="D210" s="19">
        <v>43044501</v>
      </c>
      <c r="E210" s="17" t="s">
        <v>441</v>
      </c>
      <c r="F210" s="17" t="s">
        <v>442</v>
      </c>
      <c r="G210" s="12">
        <f t="shared" si="14"/>
        <v>0.1</v>
      </c>
      <c r="H210" s="20"/>
      <c r="I210" s="20"/>
      <c r="J210" s="20"/>
      <c r="K210" s="20">
        <v>0.1</v>
      </c>
      <c r="L210" s="16"/>
    </row>
    <row r="211" spans="1:12" s="1" customFormat="1" ht="21.95" customHeight="1">
      <c r="A211" s="56"/>
      <c r="B211" s="40" t="s">
        <v>443</v>
      </c>
      <c r="C211" s="40"/>
      <c r="D211" s="48" t="s">
        <v>444</v>
      </c>
      <c r="E211" s="48"/>
      <c r="F211" s="48"/>
      <c r="G211" s="18">
        <f>SUM(G212:G213)</f>
        <v>1.1400000000000001</v>
      </c>
      <c r="H211" s="18">
        <f>SUM(H212:H213)</f>
        <v>0</v>
      </c>
      <c r="I211" s="18">
        <f>SUM(I212:I213)</f>
        <v>0</v>
      </c>
      <c r="J211" s="18">
        <f>SUM(J212:J213)</f>
        <v>0</v>
      </c>
      <c r="K211" s="18">
        <f>SUM(K212:K213)</f>
        <v>1.1400000000000001</v>
      </c>
      <c r="L211" s="14"/>
    </row>
    <row r="212" spans="1:12" s="1" customFormat="1" ht="21.95" customHeight="1">
      <c r="A212" s="56"/>
      <c r="B212" s="40"/>
      <c r="C212" s="40"/>
      <c r="D212" s="19">
        <v>43041801</v>
      </c>
      <c r="E212" s="17" t="s">
        <v>445</v>
      </c>
      <c r="F212" s="17" t="s">
        <v>446</v>
      </c>
      <c r="G212" s="12">
        <f t="shared" ref="G212:G218" si="15">H212+I212+J212+K212</f>
        <v>0.37</v>
      </c>
      <c r="H212" s="20"/>
      <c r="I212" s="20"/>
      <c r="J212" s="20"/>
      <c r="K212" s="20">
        <v>0.37</v>
      </c>
      <c r="L212" s="16"/>
    </row>
    <row r="213" spans="1:12" s="1" customFormat="1" ht="24.95" customHeight="1">
      <c r="A213" s="56"/>
      <c r="B213" s="40"/>
      <c r="C213" s="40"/>
      <c r="D213" s="19">
        <v>43043301</v>
      </c>
      <c r="E213" s="17" t="s">
        <v>447</v>
      </c>
      <c r="F213" s="17" t="s">
        <v>448</v>
      </c>
      <c r="G213" s="12">
        <f t="shared" si="15"/>
        <v>0.77</v>
      </c>
      <c r="H213" s="20"/>
      <c r="I213" s="20"/>
      <c r="J213" s="20"/>
      <c r="K213" s="20">
        <v>0.77</v>
      </c>
      <c r="L213" s="16"/>
    </row>
    <row r="214" spans="1:12" s="1" customFormat="1" ht="21.95" customHeight="1">
      <c r="A214" s="56"/>
      <c r="B214" s="40" t="s">
        <v>449</v>
      </c>
      <c r="C214" s="40"/>
      <c r="D214" s="48" t="s">
        <v>450</v>
      </c>
      <c r="E214" s="48"/>
      <c r="F214" s="48"/>
      <c r="G214" s="18">
        <f>SUM(G215:G218)</f>
        <v>17.28</v>
      </c>
      <c r="H214" s="18">
        <f>SUM(H215:H218)</f>
        <v>5</v>
      </c>
      <c r="I214" s="18">
        <f>SUM(I215:I218)</f>
        <v>0</v>
      </c>
      <c r="J214" s="18">
        <f>SUM(J215:J218)</f>
        <v>0</v>
      </c>
      <c r="K214" s="18">
        <f>SUM(K215:K218)</f>
        <v>12.28</v>
      </c>
      <c r="L214" s="14"/>
    </row>
    <row r="215" spans="1:12" s="1" customFormat="1" ht="24.95" customHeight="1">
      <c r="A215" s="56"/>
      <c r="B215" s="40"/>
      <c r="C215" s="40"/>
      <c r="D215" s="19">
        <v>43041401</v>
      </c>
      <c r="E215" s="17" t="s">
        <v>451</v>
      </c>
      <c r="F215" s="17" t="s">
        <v>452</v>
      </c>
      <c r="G215" s="12">
        <f t="shared" si="15"/>
        <v>3.15</v>
      </c>
      <c r="H215" s="20"/>
      <c r="I215" s="20"/>
      <c r="J215" s="20"/>
      <c r="K215" s="20">
        <v>3.15</v>
      </c>
      <c r="L215" s="16"/>
    </row>
    <row r="216" spans="1:12" s="1" customFormat="1" ht="20.45" customHeight="1">
      <c r="A216" s="56"/>
      <c r="B216" s="40"/>
      <c r="C216" s="40"/>
      <c r="D216" s="19">
        <v>43041101</v>
      </c>
      <c r="E216" s="17" t="s">
        <v>453</v>
      </c>
      <c r="F216" s="17" t="s">
        <v>454</v>
      </c>
      <c r="G216" s="12">
        <f t="shared" si="15"/>
        <v>2.0099999999999998</v>
      </c>
      <c r="H216" s="20"/>
      <c r="I216" s="20"/>
      <c r="J216" s="20"/>
      <c r="K216" s="20">
        <v>2.0099999999999998</v>
      </c>
      <c r="L216" s="16"/>
    </row>
    <row r="217" spans="1:12" s="1" customFormat="1" ht="20.45" customHeight="1">
      <c r="A217" s="56"/>
      <c r="B217" s="40"/>
      <c r="C217" s="40"/>
      <c r="D217" s="19">
        <v>43043101</v>
      </c>
      <c r="E217" s="17" t="s">
        <v>455</v>
      </c>
      <c r="F217" s="17" t="s">
        <v>456</v>
      </c>
      <c r="G217" s="12">
        <f t="shared" si="15"/>
        <v>11.34</v>
      </c>
      <c r="H217" s="20">
        <v>5</v>
      </c>
      <c r="I217" s="20"/>
      <c r="J217" s="20"/>
      <c r="K217" s="20">
        <v>6.34</v>
      </c>
      <c r="L217" s="16"/>
    </row>
    <row r="218" spans="1:12" s="1" customFormat="1" ht="24.95" customHeight="1">
      <c r="A218" s="56"/>
      <c r="B218" s="40"/>
      <c r="C218" s="40"/>
      <c r="D218" s="19">
        <v>43044401</v>
      </c>
      <c r="E218" s="17" t="s">
        <v>457</v>
      </c>
      <c r="F218" s="17" t="s">
        <v>458</v>
      </c>
      <c r="G218" s="12">
        <f t="shared" si="15"/>
        <v>0.78</v>
      </c>
      <c r="H218" s="20"/>
      <c r="I218" s="20"/>
      <c r="J218" s="20"/>
      <c r="K218" s="20">
        <v>0.78</v>
      </c>
      <c r="L218" s="16"/>
    </row>
    <row r="219" spans="1:12" s="4" customFormat="1" ht="21.95" customHeight="1">
      <c r="A219" s="56" t="s">
        <v>378</v>
      </c>
      <c r="B219" s="40" t="s">
        <v>459</v>
      </c>
      <c r="C219" s="40"/>
      <c r="D219" s="48" t="s">
        <v>460</v>
      </c>
      <c r="E219" s="48"/>
      <c r="F219" s="48"/>
      <c r="G219" s="18">
        <f>SUM(G220:G223)</f>
        <v>3.2600000000000002</v>
      </c>
      <c r="H219" s="18">
        <f>SUM(H220:H223)</f>
        <v>0</v>
      </c>
      <c r="I219" s="18">
        <f>SUM(I220:I223)</f>
        <v>0</v>
      </c>
      <c r="J219" s="18">
        <f>SUM(J220:J223)</f>
        <v>0</v>
      </c>
      <c r="K219" s="18">
        <f>SUM(K220:K223)</f>
        <v>3.2600000000000002</v>
      </c>
      <c r="L219" s="26"/>
    </row>
    <row r="220" spans="1:12" s="1" customFormat="1" ht="21.95" customHeight="1">
      <c r="A220" s="56"/>
      <c r="B220" s="40"/>
      <c r="C220" s="40"/>
      <c r="D220" s="19">
        <v>43042401</v>
      </c>
      <c r="E220" s="17" t="s">
        <v>461</v>
      </c>
      <c r="F220" s="17" t="s">
        <v>462</v>
      </c>
      <c r="G220" s="12">
        <f t="shared" ref="G220:G224" si="16">H220+I220+J220+K220</f>
        <v>1.18</v>
      </c>
      <c r="H220" s="20"/>
      <c r="I220" s="20"/>
      <c r="J220" s="20"/>
      <c r="K220" s="20">
        <v>1.18</v>
      </c>
      <c r="L220" s="16"/>
    </row>
    <row r="221" spans="1:12" s="1" customFormat="1" ht="24.95" customHeight="1">
      <c r="A221" s="56"/>
      <c r="B221" s="40"/>
      <c r="C221" s="40"/>
      <c r="D221" s="19">
        <v>43042801</v>
      </c>
      <c r="E221" s="17" t="s">
        <v>463</v>
      </c>
      <c r="F221" s="17" t="s">
        <v>464</v>
      </c>
      <c r="G221" s="12">
        <f t="shared" si="16"/>
        <v>0.55000000000000004</v>
      </c>
      <c r="H221" s="20"/>
      <c r="I221" s="20"/>
      <c r="J221" s="20"/>
      <c r="K221" s="20">
        <v>0.55000000000000004</v>
      </c>
      <c r="L221" s="16"/>
    </row>
    <row r="222" spans="1:12" s="1" customFormat="1" ht="21.95" customHeight="1">
      <c r="A222" s="56"/>
      <c r="B222" s="40"/>
      <c r="C222" s="40"/>
      <c r="D222" s="19">
        <v>43044201</v>
      </c>
      <c r="E222" s="17" t="s">
        <v>465</v>
      </c>
      <c r="F222" s="17" t="s">
        <v>466</v>
      </c>
      <c r="G222" s="12">
        <f t="shared" si="16"/>
        <v>1.1000000000000001</v>
      </c>
      <c r="H222" s="20"/>
      <c r="I222" s="20"/>
      <c r="J222" s="20"/>
      <c r="K222" s="20">
        <v>1.1000000000000001</v>
      </c>
      <c r="L222" s="16"/>
    </row>
    <row r="223" spans="1:12" s="1" customFormat="1" ht="21.95" customHeight="1">
      <c r="A223" s="56"/>
      <c r="B223" s="40"/>
      <c r="C223" s="40"/>
      <c r="D223" s="19">
        <v>43044301</v>
      </c>
      <c r="E223" s="17" t="s">
        <v>467</v>
      </c>
      <c r="F223" s="17" t="s">
        <v>468</v>
      </c>
      <c r="G223" s="12">
        <f t="shared" si="16"/>
        <v>0.43</v>
      </c>
      <c r="H223" s="20"/>
      <c r="I223" s="20"/>
      <c r="J223" s="20"/>
      <c r="K223" s="20">
        <v>0.43</v>
      </c>
      <c r="L223" s="16"/>
    </row>
    <row r="224" spans="1:12" s="1" customFormat="1" ht="21.95" customHeight="1">
      <c r="A224" s="56"/>
      <c r="B224" s="40" t="s">
        <v>469</v>
      </c>
      <c r="C224" s="40"/>
      <c r="D224" s="19">
        <v>43041001</v>
      </c>
      <c r="E224" s="17" t="s">
        <v>470</v>
      </c>
      <c r="F224" s="17" t="s">
        <v>471</v>
      </c>
      <c r="G224" s="18">
        <f t="shared" si="16"/>
        <v>2.5099999999999998</v>
      </c>
      <c r="H224" s="13">
        <v>0</v>
      </c>
      <c r="I224" s="13">
        <v>0</v>
      </c>
      <c r="J224" s="13">
        <v>0</v>
      </c>
      <c r="K224" s="13">
        <v>2.5099999999999998</v>
      </c>
      <c r="L224" s="14"/>
    </row>
    <row r="225" spans="1:12" s="4" customFormat="1" ht="21.95" customHeight="1">
      <c r="A225" s="56" t="s">
        <v>472</v>
      </c>
      <c r="B225" s="48" t="s">
        <v>473</v>
      </c>
      <c r="C225" s="48"/>
      <c r="D225" s="48"/>
      <c r="E225" s="48"/>
      <c r="F225" s="48"/>
      <c r="G225" s="18">
        <f>G226+G239+G242+G246+G252+G255+G259+G262+G263</f>
        <v>59.410000000000004</v>
      </c>
      <c r="H225" s="18">
        <f>H226+H239+H242+H246+H252+H255+H259+H262+H263</f>
        <v>15</v>
      </c>
      <c r="I225" s="18">
        <f>I226+I239+I242+I246+I252+I255+I259+I262+I263</f>
        <v>0</v>
      </c>
      <c r="J225" s="18">
        <f>J226+J239+J242+J246+J252+J255+J259+J262+J263</f>
        <v>-5</v>
      </c>
      <c r="K225" s="18">
        <f>K226+K239+K242+K246+K252+K255+K259+K262+K263</f>
        <v>49.410000000000004</v>
      </c>
      <c r="L225" s="16"/>
    </row>
    <row r="226" spans="1:12" s="4" customFormat="1" ht="21.95" customHeight="1">
      <c r="A226" s="56"/>
      <c r="B226" s="50" t="s">
        <v>474</v>
      </c>
      <c r="C226" s="48" t="s">
        <v>475</v>
      </c>
      <c r="D226" s="48"/>
      <c r="E226" s="48"/>
      <c r="F226" s="48"/>
      <c r="G226" s="18">
        <f>SUM(G227:G238)</f>
        <v>38.9</v>
      </c>
      <c r="H226" s="18">
        <f>SUM(H227:H238)</f>
        <v>10</v>
      </c>
      <c r="I226" s="18">
        <f>SUM(I227:I238)</f>
        <v>0</v>
      </c>
      <c r="J226" s="18">
        <f>SUM(J227:J238)</f>
        <v>0</v>
      </c>
      <c r="K226" s="18">
        <f>SUM(K227:K238)</f>
        <v>28.9</v>
      </c>
      <c r="L226" s="26"/>
    </row>
    <row r="227" spans="1:12" s="1" customFormat="1" ht="21.95" customHeight="1">
      <c r="A227" s="56"/>
      <c r="B227" s="50"/>
      <c r="C227" s="17" t="s">
        <v>476</v>
      </c>
      <c r="D227" s="19">
        <v>43051401</v>
      </c>
      <c r="E227" s="17" t="s">
        <v>477</v>
      </c>
      <c r="F227" s="17" t="s">
        <v>478</v>
      </c>
      <c r="G227" s="12">
        <f t="shared" ref="G227:G238" si="17">H227+I227+J227+K227</f>
        <v>1.74</v>
      </c>
      <c r="H227" s="20"/>
      <c r="I227" s="20"/>
      <c r="J227" s="20"/>
      <c r="K227" s="20">
        <v>1.74</v>
      </c>
      <c r="L227" s="16"/>
    </row>
    <row r="228" spans="1:12" s="1" customFormat="1" ht="21.95" customHeight="1">
      <c r="A228" s="56"/>
      <c r="B228" s="50"/>
      <c r="C228" s="40" t="s">
        <v>479</v>
      </c>
      <c r="D228" s="19">
        <v>43051101</v>
      </c>
      <c r="E228" s="17" t="s">
        <v>480</v>
      </c>
      <c r="F228" s="17" t="s">
        <v>481</v>
      </c>
      <c r="G228" s="12">
        <f t="shared" si="17"/>
        <v>0.28000000000000003</v>
      </c>
      <c r="H228" s="20"/>
      <c r="I228" s="20"/>
      <c r="J228" s="20"/>
      <c r="K228" s="20">
        <v>0.28000000000000003</v>
      </c>
      <c r="L228" s="16"/>
    </row>
    <row r="229" spans="1:12" s="1" customFormat="1" ht="24.95" customHeight="1">
      <c r="A229" s="56"/>
      <c r="B229" s="50"/>
      <c r="C229" s="40"/>
      <c r="D229" s="19">
        <v>43050901</v>
      </c>
      <c r="E229" s="17" t="s">
        <v>482</v>
      </c>
      <c r="F229" s="17" t="s">
        <v>483</v>
      </c>
      <c r="G229" s="12">
        <f t="shared" si="17"/>
        <v>1.1000000000000001</v>
      </c>
      <c r="H229" s="20"/>
      <c r="I229" s="20"/>
      <c r="J229" s="20"/>
      <c r="K229" s="20">
        <v>1.1000000000000001</v>
      </c>
      <c r="L229" s="16"/>
    </row>
    <row r="230" spans="1:12" s="1" customFormat="1" ht="24.95" customHeight="1">
      <c r="A230" s="56"/>
      <c r="B230" s="50"/>
      <c r="C230" s="40"/>
      <c r="D230" s="19">
        <v>43052201</v>
      </c>
      <c r="E230" s="17" t="s">
        <v>484</v>
      </c>
      <c r="F230" s="17" t="s">
        <v>485</v>
      </c>
      <c r="G230" s="12">
        <f t="shared" si="17"/>
        <v>1.5</v>
      </c>
      <c r="H230" s="20"/>
      <c r="I230" s="20"/>
      <c r="J230" s="20"/>
      <c r="K230" s="20">
        <v>1.5</v>
      </c>
      <c r="L230" s="16"/>
    </row>
    <row r="231" spans="1:12" s="1" customFormat="1" ht="21.95" customHeight="1">
      <c r="A231" s="56"/>
      <c r="B231" s="50"/>
      <c r="C231" s="40"/>
      <c r="D231" s="19">
        <v>43053201</v>
      </c>
      <c r="E231" s="17" t="s">
        <v>486</v>
      </c>
      <c r="F231" s="17" t="s">
        <v>487</v>
      </c>
      <c r="G231" s="12">
        <f t="shared" si="17"/>
        <v>0.99</v>
      </c>
      <c r="H231" s="20"/>
      <c r="I231" s="20"/>
      <c r="J231" s="20"/>
      <c r="K231" s="20">
        <v>0.99</v>
      </c>
      <c r="L231" s="16"/>
    </row>
    <row r="232" spans="1:12" s="1" customFormat="1" ht="24.95" customHeight="1">
      <c r="A232" s="56"/>
      <c r="B232" s="50"/>
      <c r="C232" s="50" t="s">
        <v>488</v>
      </c>
      <c r="D232" s="19">
        <v>43051201</v>
      </c>
      <c r="E232" s="17" t="s">
        <v>489</v>
      </c>
      <c r="F232" s="17" t="s">
        <v>490</v>
      </c>
      <c r="G232" s="12">
        <f t="shared" si="17"/>
        <v>1.1200000000000001</v>
      </c>
      <c r="H232" s="20"/>
      <c r="I232" s="20"/>
      <c r="J232" s="20"/>
      <c r="K232" s="20">
        <v>1.1200000000000001</v>
      </c>
      <c r="L232" s="16"/>
    </row>
    <row r="233" spans="1:12" s="1" customFormat="1" ht="21.95" customHeight="1">
      <c r="A233" s="56"/>
      <c r="B233" s="50"/>
      <c r="C233" s="50"/>
      <c r="D233" s="19">
        <v>43050201</v>
      </c>
      <c r="E233" s="17" t="s">
        <v>491</v>
      </c>
      <c r="F233" s="17" t="s">
        <v>492</v>
      </c>
      <c r="G233" s="12">
        <f t="shared" si="17"/>
        <v>0.6</v>
      </c>
      <c r="H233" s="20"/>
      <c r="I233" s="20"/>
      <c r="J233" s="20"/>
      <c r="K233" s="20">
        <v>0.6</v>
      </c>
      <c r="L233" s="16"/>
    </row>
    <row r="234" spans="1:12" s="1" customFormat="1" ht="24.95" customHeight="1">
      <c r="A234" s="56"/>
      <c r="B234" s="50"/>
      <c r="C234" s="50"/>
      <c r="D234" s="19">
        <v>43052401</v>
      </c>
      <c r="E234" s="17" t="s">
        <v>493</v>
      </c>
      <c r="F234" s="17" t="s">
        <v>494</v>
      </c>
      <c r="G234" s="12">
        <f t="shared" si="17"/>
        <v>2.06</v>
      </c>
      <c r="H234" s="20"/>
      <c r="I234" s="20"/>
      <c r="J234" s="20"/>
      <c r="K234" s="20">
        <v>2.06</v>
      </c>
      <c r="L234" s="16"/>
    </row>
    <row r="235" spans="1:12" s="1" customFormat="1" ht="21.95" customHeight="1">
      <c r="A235" s="56"/>
      <c r="B235" s="50"/>
      <c r="C235" s="50"/>
      <c r="D235" s="19">
        <v>43052601</v>
      </c>
      <c r="E235" s="17" t="s">
        <v>495</v>
      </c>
      <c r="F235" s="17" t="s">
        <v>496</v>
      </c>
      <c r="G235" s="12">
        <f t="shared" si="17"/>
        <v>13.26</v>
      </c>
      <c r="H235" s="20">
        <v>5</v>
      </c>
      <c r="I235" s="20"/>
      <c r="J235" s="20"/>
      <c r="K235" s="20">
        <v>8.26</v>
      </c>
      <c r="L235" s="16"/>
    </row>
    <row r="236" spans="1:12" s="1" customFormat="1" ht="21.95" customHeight="1">
      <c r="A236" s="56"/>
      <c r="B236" s="50"/>
      <c r="C236" s="50"/>
      <c r="D236" s="19">
        <v>43052801</v>
      </c>
      <c r="E236" s="17" t="s">
        <v>497</v>
      </c>
      <c r="F236" s="17" t="s">
        <v>498</v>
      </c>
      <c r="G236" s="12">
        <f t="shared" si="17"/>
        <v>1.73</v>
      </c>
      <c r="H236" s="20"/>
      <c r="I236" s="20"/>
      <c r="J236" s="20"/>
      <c r="K236" s="20">
        <v>1.73</v>
      </c>
      <c r="L236" s="16"/>
    </row>
    <row r="237" spans="1:12" s="1" customFormat="1" ht="24.95" customHeight="1">
      <c r="A237" s="56" t="s">
        <v>472</v>
      </c>
      <c r="B237" s="50" t="s">
        <v>474</v>
      </c>
      <c r="C237" s="50" t="s">
        <v>488</v>
      </c>
      <c r="D237" s="19">
        <v>43052901</v>
      </c>
      <c r="E237" s="17" t="s">
        <v>499</v>
      </c>
      <c r="F237" s="17" t="s">
        <v>500</v>
      </c>
      <c r="G237" s="12">
        <f t="shared" si="17"/>
        <v>10.24</v>
      </c>
      <c r="H237" s="20">
        <v>5</v>
      </c>
      <c r="I237" s="20"/>
      <c r="J237" s="20"/>
      <c r="K237" s="20">
        <v>5.24</v>
      </c>
      <c r="L237" s="16"/>
    </row>
    <row r="238" spans="1:12" s="1" customFormat="1" ht="21.95" customHeight="1">
      <c r="A238" s="56"/>
      <c r="B238" s="50"/>
      <c r="C238" s="50"/>
      <c r="D238" s="19">
        <v>43053301</v>
      </c>
      <c r="E238" s="17" t="s">
        <v>501</v>
      </c>
      <c r="F238" s="17" t="s">
        <v>502</v>
      </c>
      <c r="G238" s="12">
        <f t="shared" si="17"/>
        <v>4.28</v>
      </c>
      <c r="H238" s="20"/>
      <c r="I238" s="20"/>
      <c r="J238" s="20"/>
      <c r="K238" s="20">
        <v>4.28</v>
      </c>
      <c r="L238" s="16"/>
    </row>
    <row r="239" spans="1:12" s="1" customFormat="1" ht="21.95" customHeight="1">
      <c r="A239" s="56"/>
      <c r="B239" s="40" t="s">
        <v>503</v>
      </c>
      <c r="C239" s="40"/>
      <c r="D239" s="48" t="s">
        <v>504</v>
      </c>
      <c r="E239" s="48"/>
      <c r="F239" s="48"/>
      <c r="G239" s="18">
        <f>SUM(G240:G241)</f>
        <v>1.01</v>
      </c>
      <c r="H239" s="18">
        <f>SUM(H240:H241)</f>
        <v>0</v>
      </c>
      <c r="I239" s="18">
        <f>SUM(I240:I241)</f>
        <v>0</v>
      </c>
      <c r="J239" s="18">
        <f>SUM(J240:J241)</f>
        <v>0</v>
      </c>
      <c r="K239" s="18">
        <f>SUM(K240:K241)</f>
        <v>1.01</v>
      </c>
      <c r="L239" s="14"/>
    </row>
    <row r="240" spans="1:12" s="1" customFormat="1" ht="21.95" customHeight="1">
      <c r="A240" s="56"/>
      <c r="B240" s="40"/>
      <c r="C240" s="40"/>
      <c r="D240" s="19">
        <v>43050501</v>
      </c>
      <c r="E240" s="17" t="s">
        <v>505</v>
      </c>
      <c r="F240" s="17" t="s">
        <v>506</v>
      </c>
      <c r="G240" s="12">
        <f t="shared" ref="G240:G245" si="18">H240+I240+J240+K240</f>
        <v>0.5</v>
      </c>
      <c r="H240" s="20"/>
      <c r="I240" s="20"/>
      <c r="J240" s="20"/>
      <c r="K240" s="20">
        <v>0.5</v>
      </c>
      <c r="L240" s="16"/>
    </row>
    <row r="241" spans="1:12" s="1" customFormat="1" ht="21.95" customHeight="1">
      <c r="A241" s="56"/>
      <c r="B241" s="40"/>
      <c r="C241" s="40"/>
      <c r="D241" s="19">
        <v>43053001</v>
      </c>
      <c r="E241" s="17" t="s">
        <v>507</v>
      </c>
      <c r="F241" s="17" t="s">
        <v>508</v>
      </c>
      <c r="G241" s="12">
        <f t="shared" si="18"/>
        <v>0.51</v>
      </c>
      <c r="H241" s="20"/>
      <c r="I241" s="20"/>
      <c r="J241" s="20"/>
      <c r="K241" s="20">
        <v>0.51</v>
      </c>
      <c r="L241" s="16"/>
    </row>
    <row r="242" spans="1:12" s="1" customFormat="1" ht="21.95" customHeight="1">
      <c r="A242" s="56"/>
      <c r="B242" s="40" t="s">
        <v>509</v>
      </c>
      <c r="C242" s="40"/>
      <c r="D242" s="48" t="s">
        <v>510</v>
      </c>
      <c r="E242" s="48"/>
      <c r="F242" s="48"/>
      <c r="G242" s="18">
        <f>SUM(G243:G245)</f>
        <v>4.0999999999999996</v>
      </c>
      <c r="H242" s="18">
        <f>SUM(H243:H245)</f>
        <v>0</v>
      </c>
      <c r="I242" s="18">
        <f>SUM(I243:I245)</f>
        <v>0</v>
      </c>
      <c r="J242" s="18">
        <f>SUM(J243:J245)</f>
        <v>0</v>
      </c>
      <c r="K242" s="18">
        <f>SUM(K243:K245)</f>
        <v>4.0999999999999996</v>
      </c>
      <c r="L242" s="18"/>
    </row>
    <row r="243" spans="1:12" s="1" customFormat="1" ht="21.95" customHeight="1">
      <c r="A243" s="56"/>
      <c r="B243" s="40"/>
      <c r="C243" s="40"/>
      <c r="D243" s="19">
        <v>43050701</v>
      </c>
      <c r="E243" s="17" t="s">
        <v>511</v>
      </c>
      <c r="F243" s="17" t="s">
        <v>512</v>
      </c>
      <c r="G243" s="12">
        <f t="shared" si="18"/>
        <v>0.9</v>
      </c>
      <c r="H243" s="20"/>
      <c r="I243" s="20"/>
      <c r="J243" s="20"/>
      <c r="K243" s="20">
        <v>0.9</v>
      </c>
      <c r="L243" s="16"/>
    </row>
    <row r="244" spans="1:12" s="1" customFormat="1" ht="21.95" customHeight="1">
      <c r="A244" s="56"/>
      <c r="B244" s="40"/>
      <c r="C244" s="40"/>
      <c r="D244" s="19">
        <v>43051901</v>
      </c>
      <c r="E244" s="17" t="s">
        <v>513</v>
      </c>
      <c r="F244" s="17" t="s">
        <v>514</v>
      </c>
      <c r="G244" s="12">
        <f t="shared" si="18"/>
        <v>1.06</v>
      </c>
      <c r="H244" s="20"/>
      <c r="I244" s="20"/>
      <c r="J244" s="20"/>
      <c r="K244" s="20">
        <v>1.06</v>
      </c>
      <c r="L244" s="16"/>
    </row>
    <row r="245" spans="1:12" s="1" customFormat="1" ht="21.95" customHeight="1">
      <c r="A245" s="56"/>
      <c r="B245" s="40"/>
      <c r="C245" s="40"/>
      <c r="D245" s="19">
        <v>43052101</v>
      </c>
      <c r="E245" s="17" t="s">
        <v>515</v>
      </c>
      <c r="F245" s="17" t="s">
        <v>516</v>
      </c>
      <c r="G245" s="12">
        <f t="shared" si="18"/>
        <v>2.14</v>
      </c>
      <c r="H245" s="20"/>
      <c r="I245" s="20"/>
      <c r="J245" s="20"/>
      <c r="K245" s="20">
        <v>2.14</v>
      </c>
      <c r="L245" s="16"/>
    </row>
    <row r="246" spans="1:12" s="1" customFormat="1" ht="21.95" customHeight="1">
      <c r="A246" s="56"/>
      <c r="B246" s="40" t="s">
        <v>517</v>
      </c>
      <c r="C246" s="40"/>
      <c r="D246" s="48" t="s">
        <v>518</v>
      </c>
      <c r="E246" s="48"/>
      <c r="F246" s="48"/>
      <c r="G246" s="18">
        <f>SUM(G247:G251)</f>
        <v>24.54</v>
      </c>
      <c r="H246" s="18">
        <f>SUM(H247:H251)</f>
        <v>5</v>
      </c>
      <c r="I246" s="18">
        <f>SUM(I247:I251)</f>
        <v>0</v>
      </c>
      <c r="J246" s="18">
        <f>SUM(J247:J251)</f>
        <v>10</v>
      </c>
      <c r="K246" s="18">
        <f>SUM(K247:K251)</f>
        <v>9.5400000000000009</v>
      </c>
      <c r="L246" s="14"/>
    </row>
    <row r="247" spans="1:12" s="1" customFormat="1" ht="24.95" customHeight="1">
      <c r="A247" s="56"/>
      <c r="B247" s="40"/>
      <c r="C247" s="40"/>
      <c r="D247" s="19">
        <v>43051001</v>
      </c>
      <c r="E247" s="17" t="s">
        <v>519</v>
      </c>
      <c r="F247" s="17" t="s">
        <v>520</v>
      </c>
      <c r="G247" s="12">
        <f t="shared" ref="G247:G251" si="19">H247+I247+J247+K247</f>
        <v>1.49</v>
      </c>
      <c r="H247" s="20"/>
      <c r="I247" s="20"/>
      <c r="J247" s="20"/>
      <c r="K247" s="20">
        <v>1.49</v>
      </c>
      <c r="L247" s="16"/>
    </row>
    <row r="248" spans="1:12" s="1" customFormat="1" ht="24.95" customHeight="1">
      <c r="A248" s="56"/>
      <c r="B248" s="40"/>
      <c r="C248" s="40"/>
      <c r="D248" s="19">
        <v>43052301</v>
      </c>
      <c r="E248" s="17" t="s">
        <v>521</v>
      </c>
      <c r="F248" s="17" t="s">
        <v>522</v>
      </c>
      <c r="G248" s="12">
        <f t="shared" si="19"/>
        <v>8.870000000000001</v>
      </c>
      <c r="H248" s="20">
        <v>5</v>
      </c>
      <c r="I248" s="20"/>
      <c r="J248" s="20"/>
      <c r="K248" s="20">
        <v>3.87</v>
      </c>
      <c r="L248" s="16"/>
    </row>
    <row r="249" spans="1:12" s="1" customFormat="1" ht="24.95" customHeight="1">
      <c r="A249" s="56"/>
      <c r="B249" s="40"/>
      <c r="C249" s="40"/>
      <c r="D249" s="19">
        <v>43052001</v>
      </c>
      <c r="E249" s="17" t="s">
        <v>523</v>
      </c>
      <c r="F249" s="17" t="s">
        <v>524</v>
      </c>
      <c r="G249" s="12">
        <f t="shared" si="19"/>
        <v>2.76</v>
      </c>
      <c r="H249" s="20"/>
      <c r="I249" s="20"/>
      <c r="J249" s="20"/>
      <c r="K249" s="20">
        <v>2.76</v>
      </c>
      <c r="L249" s="16"/>
    </row>
    <row r="250" spans="1:12" s="1" customFormat="1" ht="21.95" customHeight="1">
      <c r="A250" s="56"/>
      <c r="B250" s="40"/>
      <c r="C250" s="40"/>
      <c r="D250" s="19">
        <v>43053101</v>
      </c>
      <c r="E250" s="17" t="s">
        <v>525</v>
      </c>
      <c r="F250" s="17" t="s">
        <v>526</v>
      </c>
      <c r="G250" s="12">
        <f t="shared" si="19"/>
        <v>1.42</v>
      </c>
      <c r="H250" s="20"/>
      <c r="I250" s="20"/>
      <c r="J250" s="20"/>
      <c r="K250" s="20">
        <v>1.42</v>
      </c>
      <c r="L250" s="16"/>
    </row>
    <row r="251" spans="1:12" s="1" customFormat="1" ht="24.95" customHeight="1">
      <c r="A251" s="56"/>
      <c r="B251" s="40"/>
      <c r="C251" s="40"/>
      <c r="D251" s="19">
        <v>43053601</v>
      </c>
      <c r="E251" s="17" t="s">
        <v>527</v>
      </c>
      <c r="F251" s="17" t="s">
        <v>528</v>
      </c>
      <c r="G251" s="12">
        <f t="shared" si="19"/>
        <v>10</v>
      </c>
      <c r="H251" s="20"/>
      <c r="I251" s="20"/>
      <c r="J251" s="29">
        <v>10</v>
      </c>
      <c r="K251" s="20">
        <v>0</v>
      </c>
      <c r="L251" s="30" t="s">
        <v>529</v>
      </c>
    </row>
    <row r="252" spans="1:12" s="1" customFormat="1" ht="21.95" customHeight="1">
      <c r="A252" s="56"/>
      <c r="B252" s="40" t="s">
        <v>530</v>
      </c>
      <c r="C252" s="40"/>
      <c r="D252" s="48" t="s">
        <v>531</v>
      </c>
      <c r="E252" s="48"/>
      <c r="F252" s="48"/>
      <c r="G252" s="18">
        <f>SUM(G253:G254)</f>
        <v>0.7</v>
      </c>
      <c r="H252" s="18">
        <f>SUM(H253:H254)</f>
        <v>0</v>
      </c>
      <c r="I252" s="18">
        <f>SUM(I253:I254)</f>
        <v>0</v>
      </c>
      <c r="J252" s="18">
        <f>SUM(J253:J254)</f>
        <v>0</v>
      </c>
      <c r="K252" s="18">
        <f>SUM(K253:K254)</f>
        <v>0.7</v>
      </c>
      <c r="L252" s="13"/>
    </row>
    <row r="253" spans="1:12" s="1" customFormat="1" ht="21.95" customHeight="1">
      <c r="A253" s="56"/>
      <c r="B253" s="40"/>
      <c r="C253" s="40"/>
      <c r="D253" s="19">
        <v>43050601</v>
      </c>
      <c r="E253" s="17" t="s">
        <v>532</v>
      </c>
      <c r="F253" s="17" t="s">
        <v>533</v>
      </c>
      <c r="G253" s="12">
        <f t="shared" ref="G253:G258" si="20">H253+I253+J253+K253</f>
        <v>0.45</v>
      </c>
      <c r="H253" s="20"/>
      <c r="I253" s="20"/>
      <c r="J253" s="20"/>
      <c r="K253" s="20">
        <v>0.45</v>
      </c>
      <c r="L253" s="16"/>
    </row>
    <row r="254" spans="1:12" s="1" customFormat="1" ht="24.95" customHeight="1">
      <c r="A254" s="56"/>
      <c r="B254" s="40"/>
      <c r="C254" s="40"/>
      <c r="D254" s="19">
        <v>43053401</v>
      </c>
      <c r="E254" s="17" t="s">
        <v>534</v>
      </c>
      <c r="F254" s="17" t="s">
        <v>535</v>
      </c>
      <c r="G254" s="12">
        <f t="shared" si="20"/>
        <v>0.25</v>
      </c>
      <c r="H254" s="20"/>
      <c r="I254" s="20"/>
      <c r="J254" s="20"/>
      <c r="K254" s="20">
        <v>0.25</v>
      </c>
      <c r="L254" s="16"/>
    </row>
    <row r="255" spans="1:12" s="1" customFormat="1" ht="21.95" customHeight="1">
      <c r="A255" s="56" t="s">
        <v>472</v>
      </c>
      <c r="B255" s="40" t="s">
        <v>536</v>
      </c>
      <c r="C255" s="40"/>
      <c r="D255" s="48" t="s">
        <v>537</v>
      </c>
      <c r="E255" s="48"/>
      <c r="F255" s="48"/>
      <c r="G255" s="18">
        <f>SUM(G256:G258)</f>
        <v>-13.96</v>
      </c>
      <c r="H255" s="18">
        <f>SUM(H256:H258)</f>
        <v>0</v>
      </c>
      <c r="I255" s="18">
        <f>SUM(I256:I258)</f>
        <v>0</v>
      </c>
      <c r="J255" s="18">
        <f>SUM(J256:J258)</f>
        <v>-15</v>
      </c>
      <c r="K255" s="18">
        <f>SUM(K256:K258)</f>
        <v>1.04</v>
      </c>
      <c r="L255" s="14"/>
    </row>
    <row r="256" spans="1:12" s="1" customFormat="1" ht="21.95" customHeight="1">
      <c r="A256" s="56"/>
      <c r="B256" s="40"/>
      <c r="C256" s="40"/>
      <c r="D256" s="19">
        <v>43050301</v>
      </c>
      <c r="E256" s="17" t="s">
        <v>538</v>
      </c>
      <c r="F256" s="17" t="s">
        <v>539</v>
      </c>
      <c r="G256" s="12">
        <f t="shared" si="20"/>
        <v>0.52</v>
      </c>
      <c r="H256" s="20"/>
      <c r="I256" s="20"/>
      <c r="J256" s="20"/>
      <c r="K256" s="20">
        <v>0.52</v>
      </c>
      <c r="L256" s="16"/>
    </row>
    <row r="257" spans="1:12" s="1" customFormat="1" ht="21.95" customHeight="1">
      <c r="A257" s="56"/>
      <c r="B257" s="40"/>
      <c r="C257" s="40"/>
      <c r="D257" s="19">
        <v>43051301</v>
      </c>
      <c r="E257" s="17" t="s">
        <v>540</v>
      </c>
      <c r="F257" s="17" t="s">
        <v>540</v>
      </c>
      <c r="G257" s="12">
        <f t="shared" si="20"/>
        <v>0.52</v>
      </c>
      <c r="H257" s="20"/>
      <c r="I257" s="20"/>
      <c r="J257" s="20"/>
      <c r="K257" s="20">
        <v>0.52</v>
      </c>
      <c r="L257" s="16"/>
    </row>
    <row r="258" spans="1:12" s="1" customFormat="1" ht="21.95" customHeight="1">
      <c r="A258" s="56"/>
      <c r="B258" s="40"/>
      <c r="C258" s="40"/>
      <c r="D258" s="19"/>
      <c r="E258" s="17" t="s">
        <v>541</v>
      </c>
      <c r="F258" s="32"/>
      <c r="G258" s="12">
        <f t="shared" si="20"/>
        <v>-15</v>
      </c>
      <c r="H258" s="20"/>
      <c r="I258" s="20"/>
      <c r="J258" s="20">
        <v>-15</v>
      </c>
      <c r="K258" s="20">
        <v>0</v>
      </c>
      <c r="L258" s="16" t="s">
        <v>542</v>
      </c>
    </row>
    <row r="259" spans="1:12" s="1" customFormat="1" ht="21.95" customHeight="1">
      <c r="A259" s="56"/>
      <c r="B259" s="40" t="s">
        <v>543</v>
      </c>
      <c r="C259" s="40"/>
      <c r="D259" s="48" t="s">
        <v>544</v>
      </c>
      <c r="E259" s="48"/>
      <c r="F259" s="48"/>
      <c r="G259" s="18">
        <f>SUM(G260:G261)</f>
        <v>0.59</v>
      </c>
      <c r="H259" s="18">
        <f>SUM(H260:H261)</f>
        <v>0</v>
      </c>
      <c r="I259" s="18">
        <f>SUM(I260:I261)</f>
        <v>0</v>
      </c>
      <c r="J259" s="18">
        <f>SUM(J260:J261)</f>
        <v>0</v>
      </c>
      <c r="K259" s="18">
        <f>SUM(K260:K261)</f>
        <v>0.59</v>
      </c>
      <c r="L259" s="14"/>
    </row>
    <row r="260" spans="1:12" s="1" customFormat="1" ht="21.95" customHeight="1">
      <c r="A260" s="56"/>
      <c r="B260" s="40"/>
      <c r="C260" s="40"/>
      <c r="D260" s="19">
        <v>43050401</v>
      </c>
      <c r="E260" s="17" t="s">
        <v>545</v>
      </c>
      <c r="F260" s="17" t="s">
        <v>546</v>
      </c>
      <c r="G260" s="12">
        <f t="shared" ref="G260:G263" si="21">H260+I260+J260+K260</f>
        <v>0.17</v>
      </c>
      <c r="H260" s="20"/>
      <c r="I260" s="20"/>
      <c r="J260" s="20"/>
      <c r="K260" s="20">
        <v>0.17</v>
      </c>
      <c r="L260" s="16"/>
    </row>
    <row r="261" spans="1:12" s="1" customFormat="1" ht="21.95" customHeight="1">
      <c r="A261" s="56"/>
      <c r="B261" s="40"/>
      <c r="C261" s="40"/>
      <c r="D261" s="19">
        <v>43052701</v>
      </c>
      <c r="E261" s="17" t="s">
        <v>547</v>
      </c>
      <c r="F261" s="17" t="s">
        <v>548</v>
      </c>
      <c r="G261" s="12">
        <f t="shared" si="21"/>
        <v>0.42</v>
      </c>
      <c r="H261" s="20"/>
      <c r="I261" s="20"/>
      <c r="J261" s="20"/>
      <c r="K261" s="20">
        <v>0.42</v>
      </c>
      <c r="L261" s="16"/>
    </row>
    <row r="262" spans="1:12" s="1" customFormat="1" ht="24.95" customHeight="1">
      <c r="A262" s="56"/>
      <c r="B262" s="40" t="s">
        <v>549</v>
      </c>
      <c r="C262" s="40"/>
      <c r="D262" s="19">
        <v>43052501</v>
      </c>
      <c r="E262" s="17" t="s">
        <v>550</v>
      </c>
      <c r="F262" s="17" t="s">
        <v>551</v>
      </c>
      <c r="G262" s="18">
        <f t="shared" si="21"/>
        <v>3.27</v>
      </c>
      <c r="H262" s="13">
        <v>0</v>
      </c>
      <c r="I262" s="13">
        <v>0</v>
      </c>
      <c r="J262" s="13">
        <v>0</v>
      </c>
      <c r="K262" s="13">
        <v>3.27</v>
      </c>
      <c r="L262" s="14"/>
    </row>
    <row r="263" spans="1:12" s="1" customFormat="1" ht="24.95" customHeight="1">
      <c r="A263" s="56"/>
      <c r="B263" s="40" t="s">
        <v>552</v>
      </c>
      <c r="C263" s="40"/>
      <c r="D263" s="19">
        <v>43051601</v>
      </c>
      <c r="E263" s="17" t="s">
        <v>553</v>
      </c>
      <c r="F263" s="17" t="s">
        <v>554</v>
      </c>
      <c r="G263" s="18">
        <f t="shared" si="21"/>
        <v>0.26</v>
      </c>
      <c r="H263" s="13">
        <v>0</v>
      </c>
      <c r="I263" s="13">
        <v>0</v>
      </c>
      <c r="J263" s="13">
        <v>0</v>
      </c>
      <c r="K263" s="13">
        <v>0.26</v>
      </c>
      <c r="L263" s="14"/>
    </row>
    <row r="264" spans="1:12" s="5" customFormat="1" ht="21.95" customHeight="1">
      <c r="A264" s="56" t="s">
        <v>555</v>
      </c>
      <c r="B264" s="48" t="s">
        <v>556</v>
      </c>
      <c r="C264" s="48"/>
      <c r="D264" s="48"/>
      <c r="E264" s="48"/>
      <c r="F264" s="48"/>
      <c r="G264" s="18">
        <f>G265+G276+G282+G287+G294</f>
        <v>85.39</v>
      </c>
      <c r="H264" s="18">
        <f>H265+H276+H282+H287+H294</f>
        <v>15</v>
      </c>
      <c r="I264" s="18">
        <f>I265+I276+I282+I287+I294</f>
        <v>15</v>
      </c>
      <c r="J264" s="18">
        <f>J265+J276+J282+J287+J294</f>
        <v>0</v>
      </c>
      <c r="K264" s="18">
        <f>K265+K276+K282+K287+K294</f>
        <v>55.390000000000015</v>
      </c>
      <c r="L264" s="16"/>
    </row>
    <row r="265" spans="1:12" s="1" customFormat="1" ht="21.95" customHeight="1">
      <c r="A265" s="56"/>
      <c r="B265" s="44" t="s">
        <v>557</v>
      </c>
      <c r="C265" s="48" t="s">
        <v>558</v>
      </c>
      <c r="D265" s="48"/>
      <c r="E265" s="48"/>
      <c r="F265" s="48"/>
      <c r="G265" s="18">
        <f>SUM(G266:G275)</f>
        <v>64.77000000000001</v>
      </c>
      <c r="H265" s="18">
        <f>SUM(H266:H275)</f>
        <v>15</v>
      </c>
      <c r="I265" s="18">
        <f>SUM(I266:I275)</f>
        <v>15</v>
      </c>
      <c r="J265" s="18">
        <f>SUM(J266:J275)</f>
        <v>0</v>
      </c>
      <c r="K265" s="18">
        <f>SUM(K266:K275)</f>
        <v>34.770000000000003</v>
      </c>
      <c r="L265" s="13"/>
    </row>
    <row r="266" spans="1:12" s="1" customFormat="1" ht="21.95" customHeight="1">
      <c r="A266" s="56"/>
      <c r="B266" s="44"/>
      <c r="C266" s="17" t="s">
        <v>559</v>
      </c>
      <c r="D266" s="19">
        <v>43070502</v>
      </c>
      <c r="E266" s="17" t="s">
        <v>560</v>
      </c>
      <c r="F266" s="17" t="s">
        <v>561</v>
      </c>
      <c r="G266" s="12">
        <f t="shared" ref="G266:G275" si="22">H266+I266+J266+K266</f>
        <v>0.15</v>
      </c>
      <c r="H266" s="20"/>
      <c r="I266" s="20"/>
      <c r="J266" s="20"/>
      <c r="K266" s="20">
        <v>0.15</v>
      </c>
      <c r="L266" s="16"/>
    </row>
    <row r="267" spans="1:12" s="1" customFormat="1" ht="24.95" customHeight="1">
      <c r="A267" s="56"/>
      <c r="B267" s="44"/>
      <c r="C267" s="44" t="s">
        <v>562</v>
      </c>
      <c r="D267" s="19">
        <v>43070402</v>
      </c>
      <c r="E267" s="17" t="s">
        <v>563</v>
      </c>
      <c r="F267" s="17" t="s">
        <v>564</v>
      </c>
      <c r="G267" s="12">
        <f t="shared" si="22"/>
        <v>8.93</v>
      </c>
      <c r="H267" s="20">
        <v>5</v>
      </c>
      <c r="I267" s="20"/>
      <c r="J267" s="20"/>
      <c r="K267" s="20">
        <v>3.93</v>
      </c>
      <c r="L267" s="16"/>
    </row>
    <row r="268" spans="1:12" s="1" customFormat="1" ht="24.95" customHeight="1">
      <c r="A268" s="56"/>
      <c r="B268" s="44"/>
      <c r="C268" s="44"/>
      <c r="D268" s="19">
        <v>43070601</v>
      </c>
      <c r="E268" s="17" t="s">
        <v>565</v>
      </c>
      <c r="F268" s="17" t="s">
        <v>566</v>
      </c>
      <c r="G268" s="12">
        <f t="shared" si="22"/>
        <v>2.33</v>
      </c>
      <c r="H268" s="20"/>
      <c r="I268" s="20"/>
      <c r="J268" s="20"/>
      <c r="K268" s="20">
        <v>2.33</v>
      </c>
      <c r="L268" s="16"/>
    </row>
    <row r="269" spans="1:12" s="1" customFormat="1" ht="21.95" customHeight="1">
      <c r="A269" s="56"/>
      <c r="B269" s="44"/>
      <c r="C269" s="44"/>
      <c r="D269" s="19">
        <v>43070302</v>
      </c>
      <c r="E269" s="17" t="s">
        <v>567</v>
      </c>
      <c r="F269" s="17" t="s">
        <v>568</v>
      </c>
      <c r="G269" s="12">
        <f t="shared" si="22"/>
        <v>0.14000000000000001</v>
      </c>
      <c r="H269" s="20"/>
      <c r="I269" s="20"/>
      <c r="J269" s="20"/>
      <c r="K269" s="20">
        <v>0.14000000000000001</v>
      </c>
      <c r="L269" s="16"/>
    </row>
    <row r="270" spans="1:12" s="1" customFormat="1" ht="24.95" customHeight="1">
      <c r="A270" s="56"/>
      <c r="B270" s="44"/>
      <c r="C270" s="44"/>
      <c r="D270" s="19">
        <v>43071401</v>
      </c>
      <c r="E270" s="17" t="s">
        <v>569</v>
      </c>
      <c r="F270" s="17" t="s">
        <v>570</v>
      </c>
      <c r="G270" s="12">
        <f t="shared" si="22"/>
        <v>0.03</v>
      </c>
      <c r="H270" s="20"/>
      <c r="I270" s="20"/>
      <c r="J270" s="20"/>
      <c r="K270" s="20">
        <v>0.03</v>
      </c>
      <c r="L270" s="16"/>
    </row>
    <row r="271" spans="1:12" s="1" customFormat="1" ht="24.95" customHeight="1">
      <c r="A271" s="56"/>
      <c r="B271" s="44"/>
      <c r="C271" s="44"/>
      <c r="D271" s="19">
        <v>43072301</v>
      </c>
      <c r="E271" s="17" t="s">
        <v>571</v>
      </c>
      <c r="F271" s="17" t="s">
        <v>572</v>
      </c>
      <c r="G271" s="12">
        <f t="shared" si="22"/>
        <v>9.01</v>
      </c>
      <c r="H271" s="20">
        <v>5</v>
      </c>
      <c r="I271" s="20"/>
      <c r="J271" s="20"/>
      <c r="K271" s="20">
        <v>4.01</v>
      </c>
      <c r="L271" s="16"/>
    </row>
    <row r="272" spans="1:12" s="1" customFormat="1" ht="21.95" customHeight="1">
      <c r="A272" s="56"/>
      <c r="B272" s="44"/>
      <c r="C272" s="44"/>
      <c r="D272" s="19">
        <v>43072501</v>
      </c>
      <c r="E272" s="17" t="s">
        <v>573</v>
      </c>
      <c r="F272" s="17" t="s">
        <v>574</v>
      </c>
      <c r="G272" s="12">
        <f t="shared" si="22"/>
        <v>31.14</v>
      </c>
      <c r="H272" s="20"/>
      <c r="I272" s="20">
        <v>15</v>
      </c>
      <c r="J272" s="20"/>
      <c r="K272" s="20">
        <v>16.14</v>
      </c>
      <c r="L272" s="16"/>
    </row>
    <row r="273" spans="1:12" s="1" customFormat="1" ht="24.95" customHeight="1">
      <c r="A273" s="56" t="s">
        <v>555</v>
      </c>
      <c r="B273" s="44" t="s">
        <v>557</v>
      </c>
      <c r="C273" s="44" t="s">
        <v>562</v>
      </c>
      <c r="D273" s="19">
        <v>43072601</v>
      </c>
      <c r="E273" s="17" t="s">
        <v>575</v>
      </c>
      <c r="F273" s="17" t="s">
        <v>576</v>
      </c>
      <c r="G273" s="12">
        <f t="shared" si="22"/>
        <v>11.45</v>
      </c>
      <c r="H273" s="20">
        <v>5</v>
      </c>
      <c r="I273" s="20"/>
      <c r="J273" s="20"/>
      <c r="K273" s="20">
        <v>6.45</v>
      </c>
      <c r="L273" s="16"/>
    </row>
    <row r="274" spans="1:12" s="1" customFormat="1" ht="24.95" customHeight="1">
      <c r="A274" s="56"/>
      <c r="B274" s="44"/>
      <c r="C274" s="44"/>
      <c r="D274" s="19">
        <v>43073001</v>
      </c>
      <c r="E274" s="17" t="s">
        <v>577</v>
      </c>
      <c r="F274" s="17" t="s">
        <v>578</v>
      </c>
      <c r="G274" s="12">
        <f t="shared" si="22"/>
        <v>0.13</v>
      </c>
      <c r="H274" s="20"/>
      <c r="I274" s="20"/>
      <c r="J274" s="20"/>
      <c r="K274" s="20">
        <v>0.13</v>
      </c>
      <c r="L274" s="16"/>
    </row>
    <row r="275" spans="1:12" s="1" customFormat="1" ht="24.95" customHeight="1">
      <c r="A275" s="56"/>
      <c r="B275" s="44"/>
      <c r="C275" s="17" t="s">
        <v>579</v>
      </c>
      <c r="D275" s="19">
        <v>43072801</v>
      </c>
      <c r="E275" s="17" t="s">
        <v>580</v>
      </c>
      <c r="F275" s="17" t="s">
        <v>581</v>
      </c>
      <c r="G275" s="12">
        <f t="shared" si="22"/>
        <v>1.46</v>
      </c>
      <c r="H275" s="20"/>
      <c r="I275" s="20"/>
      <c r="J275" s="20"/>
      <c r="K275" s="20">
        <v>1.46</v>
      </c>
      <c r="L275" s="16"/>
    </row>
    <row r="276" spans="1:12" s="1" customFormat="1" ht="21.95" customHeight="1">
      <c r="A276" s="56"/>
      <c r="B276" s="40" t="s">
        <v>582</v>
      </c>
      <c r="C276" s="40"/>
      <c r="D276" s="48" t="s">
        <v>583</v>
      </c>
      <c r="E276" s="48"/>
      <c r="F276" s="48"/>
      <c r="G276" s="18">
        <f>SUM(G277:G281)</f>
        <v>5.13</v>
      </c>
      <c r="H276" s="18">
        <f>SUM(H277:H281)</f>
        <v>0</v>
      </c>
      <c r="I276" s="18">
        <f>SUM(I277:I281)</f>
        <v>0</v>
      </c>
      <c r="J276" s="18">
        <f>SUM(J277:J281)</f>
        <v>0</v>
      </c>
      <c r="K276" s="18">
        <f>SUM(K277:K281)</f>
        <v>5.13</v>
      </c>
      <c r="L276" s="14"/>
    </row>
    <row r="277" spans="1:12" s="1" customFormat="1" ht="21.95" customHeight="1">
      <c r="A277" s="56"/>
      <c r="B277" s="40"/>
      <c r="C277" s="40"/>
      <c r="D277" s="19">
        <v>43071101</v>
      </c>
      <c r="E277" s="17" t="s">
        <v>584</v>
      </c>
      <c r="F277" s="17" t="s">
        <v>585</v>
      </c>
      <c r="G277" s="12">
        <f t="shared" ref="G277:G281" si="23">H277+I277+J277+K277</f>
        <v>0.64</v>
      </c>
      <c r="H277" s="20"/>
      <c r="I277" s="20"/>
      <c r="J277" s="20"/>
      <c r="K277" s="20">
        <v>0.64</v>
      </c>
      <c r="L277" s="16"/>
    </row>
    <row r="278" spans="1:12" s="1" customFormat="1" ht="21.95" customHeight="1">
      <c r="A278" s="56"/>
      <c r="B278" s="40"/>
      <c r="C278" s="40"/>
      <c r="D278" s="19">
        <v>43071001</v>
      </c>
      <c r="E278" s="17" t="s">
        <v>586</v>
      </c>
      <c r="F278" s="17" t="s">
        <v>587</v>
      </c>
      <c r="G278" s="12">
        <f t="shared" si="23"/>
        <v>1.68</v>
      </c>
      <c r="H278" s="20"/>
      <c r="I278" s="20"/>
      <c r="J278" s="20"/>
      <c r="K278" s="20">
        <v>1.68</v>
      </c>
      <c r="L278" s="16"/>
    </row>
    <row r="279" spans="1:12" s="1" customFormat="1" ht="24.95" customHeight="1">
      <c r="A279" s="56"/>
      <c r="B279" s="40"/>
      <c r="C279" s="40"/>
      <c r="D279" s="19">
        <v>43072101</v>
      </c>
      <c r="E279" s="17" t="s">
        <v>588</v>
      </c>
      <c r="F279" s="17" t="s">
        <v>589</v>
      </c>
      <c r="G279" s="12">
        <f t="shared" si="23"/>
        <v>2.52</v>
      </c>
      <c r="H279" s="20"/>
      <c r="I279" s="20"/>
      <c r="J279" s="20"/>
      <c r="K279" s="20">
        <v>2.52</v>
      </c>
      <c r="L279" s="16"/>
    </row>
    <row r="280" spans="1:12" s="1" customFormat="1" ht="21.95" customHeight="1">
      <c r="A280" s="56"/>
      <c r="B280" s="40"/>
      <c r="C280" s="40"/>
      <c r="D280" s="19">
        <v>43072401</v>
      </c>
      <c r="E280" s="17" t="s">
        <v>590</v>
      </c>
      <c r="F280" s="17" t="s">
        <v>591</v>
      </c>
      <c r="G280" s="12">
        <f t="shared" si="23"/>
        <v>0.28999999999999998</v>
      </c>
      <c r="H280" s="20"/>
      <c r="I280" s="20"/>
      <c r="J280" s="20"/>
      <c r="K280" s="20">
        <v>0.28999999999999998</v>
      </c>
      <c r="L280" s="16"/>
    </row>
    <row r="281" spans="1:12" s="1" customFormat="1" ht="24.95" customHeight="1">
      <c r="A281" s="56"/>
      <c r="B281" s="40"/>
      <c r="C281" s="40"/>
      <c r="D281" s="19">
        <v>43073101</v>
      </c>
      <c r="E281" s="17" t="s">
        <v>592</v>
      </c>
      <c r="F281" s="17" t="s">
        <v>593</v>
      </c>
      <c r="G281" s="12">
        <f t="shared" si="23"/>
        <v>0</v>
      </c>
      <c r="H281" s="20"/>
      <c r="I281" s="20"/>
      <c r="J281" s="20"/>
      <c r="K281" s="20">
        <v>0</v>
      </c>
      <c r="L281" s="16"/>
    </row>
    <row r="282" spans="1:12" s="1" customFormat="1" ht="21.95" customHeight="1">
      <c r="A282" s="56"/>
      <c r="B282" s="40" t="s">
        <v>594</v>
      </c>
      <c r="C282" s="40"/>
      <c r="D282" s="48" t="s">
        <v>595</v>
      </c>
      <c r="E282" s="48"/>
      <c r="F282" s="48"/>
      <c r="G282" s="18">
        <f>SUM(G283:G286)</f>
        <v>6.3100000000000005</v>
      </c>
      <c r="H282" s="18">
        <f>SUM(H283:H286)</f>
        <v>0</v>
      </c>
      <c r="I282" s="18">
        <f>SUM(I283:I286)</f>
        <v>0</v>
      </c>
      <c r="J282" s="18">
        <f>SUM(J283:J286)</f>
        <v>0</v>
      </c>
      <c r="K282" s="18">
        <f>SUM(K283:K286)</f>
        <v>6.3100000000000005</v>
      </c>
      <c r="L282" s="14"/>
    </row>
    <row r="283" spans="1:12" s="1" customFormat="1" ht="21.95" customHeight="1">
      <c r="A283" s="56"/>
      <c r="B283" s="40"/>
      <c r="C283" s="40"/>
      <c r="D283" s="19">
        <v>43070701</v>
      </c>
      <c r="E283" s="17" t="s">
        <v>596</v>
      </c>
      <c r="F283" s="17" t="s">
        <v>597</v>
      </c>
      <c r="G283" s="12">
        <f t="shared" ref="G283:G286" si="24">H283+I283+J283+K283</f>
        <v>1</v>
      </c>
      <c r="H283" s="20"/>
      <c r="I283" s="20"/>
      <c r="J283" s="20"/>
      <c r="K283" s="20">
        <v>1</v>
      </c>
      <c r="L283" s="16"/>
    </row>
    <row r="284" spans="1:12" s="1" customFormat="1" ht="21.95" customHeight="1">
      <c r="A284" s="56"/>
      <c r="B284" s="40"/>
      <c r="C284" s="40"/>
      <c r="D284" s="19">
        <v>43072201</v>
      </c>
      <c r="E284" s="17" t="s">
        <v>598</v>
      </c>
      <c r="F284" s="17" t="s">
        <v>599</v>
      </c>
      <c r="G284" s="12">
        <f t="shared" si="24"/>
        <v>0.55000000000000004</v>
      </c>
      <c r="H284" s="20"/>
      <c r="I284" s="20"/>
      <c r="J284" s="20"/>
      <c r="K284" s="20">
        <v>0.55000000000000004</v>
      </c>
      <c r="L284" s="16"/>
    </row>
    <row r="285" spans="1:12" s="1" customFormat="1" ht="24.95" customHeight="1">
      <c r="A285" s="56"/>
      <c r="B285" s="40"/>
      <c r="C285" s="40"/>
      <c r="D285" s="19">
        <v>43071801</v>
      </c>
      <c r="E285" s="17" t="s">
        <v>600</v>
      </c>
      <c r="F285" s="17" t="s">
        <v>601</v>
      </c>
      <c r="G285" s="12">
        <f t="shared" si="24"/>
        <v>2.4700000000000002</v>
      </c>
      <c r="H285" s="20"/>
      <c r="I285" s="20"/>
      <c r="J285" s="20"/>
      <c r="K285" s="20">
        <v>2.4700000000000002</v>
      </c>
      <c r="L285" s="16"/>
    </row>
    <row r="286" spans="1:12" s="1" customFormat="1" ht="21.95" customHeight="1">
      <c r="A286" s="56"/>
      <c r="B286" s="40"/>
      <c r="C286" s="40"/>
      <c r="D286" s="19">
        <v>43072901</v>
      </c>
      <c r="E286" s="17" t="s">
        <v>602</v>
      </c>
      <c r="F286" s="17" t="s">
        <v>603</v>
      </c>
      <c r="G286" s="12">
        <f t="shared" si="24"/>
        <v>2.29</v>
      </c>
      <c r="H286" s="20"/>
      <c r="I286" s="20"/>
      <c r="J286" s="20"/>
      <c r="K286" s="20">
        <v>2.29</v>
      </c>
      <c r="L286" s="16"/>
    </row>
    <row r="287" spans="1:12" s="1" customFormat="1" ht="21.95" customHeight="1">
      <c r="A287" s="56"/>
      <c r="B287" s="52" t="s">
        <v>604</v>
      </c>
      <c r="C287" s="53"/>
      <c r="D287" s="48" t="s">
        <v>605</v>
      </c>
      <c r="E287" s="48"/>
      <c r="F287" s="48"/>
      <c r="G287" s="18">
        <f>SUM(G288:G293)</f>
        <v>4.63</v>
      </c>
      <c r="H287" s="18">
        <f>SUM(H288:H293)</f>
        <v>0</v>
      </c>
      <c r="I287" s="18">
        <f>SUM(I288:I293)</f>
        <v>0</v>
      </c>
      <c r="J287" s="18">
        <f>SUM(J288:J293)</f>
        <v>0</v>
      </c>
      <c r="K287" s="18">
        <f>SUM(K288:K293)</f>
        <v>4.63</v>
      </c>
      <c r="L287" s="14"/>
    </row>
    <row r="288" spans="1:12" s="1" customFormat="1" ht="21.95" customHeight="1">
      <c r="A288" s="56"/>
      <c r="B288" s="61"/>
      <c r="C288" s="62"/>
      <c r="D288" s="19">
        <v>43070801</v>
      </c>
      <c r="E288" s="17" t="s">
        <v>606</v>
      </c>
      <c r="F288" s="17" t="s">
        <v>607</v>
      </c>
      <c r="G288" s="12">
        <f t="shared" ref="G288:G293" si="25">H288+I288+J288+K288</f>
        <v>0.38</v>
      </c>
      <c r="H288" s="20"/>
      <c r="I288" s="20"/>
      <c r="J288" s="20"/>
      <c r="K288" s="20">
        <v>0.38</v>
      </c>
      <c r="L288" s="16"/>
    </row>
    <row r="289" spans="1:12" s="1" customFormat="1" ht="24.95" customHeight="1">
      <c r="A289" s="56"/>
      <c r="B289" s="61"/>
      <c r="C289" s="62"/>
      <c r="D289" s="19">
        <v>43072001</v>
      </c>
      <c r="E289" s="17" t="s">
        <v>608</v>
      </c>
      <c r="F289" s="17" t="s">
        <v>609</v>
      </c>
      <c r="G289" s="12">
        <f t="shared" si="25"/>
        <v>1.5</v>
      </c>
      <c r="H289" s="20"/>
      <c r="I289" s="20"/>
      <c r="J289" s="20"/>
      <c r="K289" s="20">
        <v>1.5</v>
      </c>
      <c r="L289" s="16"/>
    </row>
    <row r="290" spans="1:12" s="1" customFormat="1" ht="24.95" customHeight="1">
      <c r="A290" s="56"/>
      <c r="B290" s="61"/>
      <c r="C290" s="62"/>
      <c r="D290" s="19">
        <v>43071901</v>
      </c>
      <c r="E290" s="17" t="s">
        <v>610</v>
      </c>
      <c r="F290" s="17" t="s">
        <v>611</v>
      </c>
      <c r="G290" s="12">
        <f t="shared" si="25"/>
        <v>0.16</v>
      </c>
      <c r="H290" s="20"/>
      <c r="I290" s="20"/>
      <c r="J290" s="20"/>
      <c r="K290" s="20">
        <v>0.16</v>
      </c>
      <c r="L290" s="16"/>
    </row>
    <row r="291" spans="1:12" s="1" customFormat="1" ht="21.95" customHeight="1">
      <c r="A291" s="56" t="s">
        <v>555</v>
      </c>
      <c r="B291" s="61" t="s">
        <v>604</v>
      </c>
      <c r="C291" s="62"/>
      <c r="D291" s="19">
        <v>43071701</v>
      </c>
      <c r="E291" s="17" t="s">
        <v>612</v>
      </c>
      <c r="F291" s="17" t="s">
        <v>613</v>
      </c>
      <c r="G291" s="12">
        <f t="shared" si="25"/>
        <v>0.13</v>
      </c>
      <c r="H291" s="20"/>
      <c r="I291" s="20"/>
      <c r="J291" s="20"/>
      <c r="K291" s="20">
        <v>0.13</v>
      </c>
      <c r="L291" s="16"/>
    </row>
    <row r="292" spans="1:12" s="1" customFormat="1" ht="21.95" customHeight="1">
      <c r="A292" s="56"/>
      <c r="B292" s="61"/>
      <c r="C292" s="62"/>
      <c r="D292" s="19">
        <v>43071501</v>
      </c>
      <c r="E292" s="17" t="s">
        <v>614</v>
      </c>
      <c r="F292" s="17" t="s">
        <v>615</v>
      </c>
      <c r="G292" s="12">
        <f t="shared" si="25"/>
        <v>1.02</v>
      </c>
      <c r="H292" s="20"/>
      <c r="I292" s="20"/>
      <c r="J292" s="20"/>
      <c r="K292" s="20">
        <v>1.02</v>
      </c>
      <c r="L292" s="16"/>
    </row>
    <row r="293" spans="1:12" s="1" customFormat="1" ht="24.95" customHeight="1">
      <c r="A293" s="56"/>
      <c r="B293" s="63"/>
      <c r="C293" s="64"/>
      <c r="D293" s="19">
        <v>43072701</v>
      </c>
      <c r="E293" s="17" t="s">
        <v>616</v>
      </c>
      <c r="F293" s="17" t="s">
        <v>617</v>
      </c>
      <c r="G293" s="12">
        <f t="shared" si="25"/>
        <v>1.44</v>
      </c>
      <c r="H293" s="20"/>
      <c r="I293" s="20"/>
      <c r="J293" s="20"/>
      <c r="K293" s="20">
        <v>1.44</v>
      </c>
      <c r="L293" s="16"/>
    </row>
    <row r="294" spans="1:12" s="4" customFormat="1" ht="21.95" customHeight="1">
      <c r="A294" s="56"/>
      <c r="B294" s="40" t="s">
        <v>618</v>
      </c>
      <c r="C294" s="40"/>
      <c r="D294" s="48" t="s">
        <v>619</v>
      </c>
      <c r="E294" s="48"/>
      <c r="F294" s="48"/>
      <c r="G294" s="18">
        <f>SUM(G295:G296)</f>
        <v>4.5500000000000007</v>
      </c>
      <c r="H294" s="18">
        <f>SUM(H295:H296)</f>
        <v>0</v>
      </c>
      <c r="I294" s="18">
        <f>SUM(I295:I296)</f>
        <v>0</v>
      </c>
      <c r="J294" s="18">
        <f>SUM(J295:J296)</f>
        <v>0</v>
      </c>
      <c r="K294" s="18">
        <f>SUM(K295:K296)</f>
        <v>4.5500000000000007</v>
      </c>
      <c r="L294" s="26"/>
    </row>
    <row r="295" spans="1:12" s="1" customFormat="1" ht="21.95" customHeight="1">
      <c r="A295" s="56"/>
      <c r="B295" s="40"/>
      <c r="C295" s="40"/>
      <c r="D295" s="19">
        <v>43071301</v>
      </c>
      <c r="E295" s="17" t="s">
        <v>620</v>
      </c>
      <c r="F295" s="17" t="s">
        <v>621</v>
      </c>
      <c r="G295" s="12">
        <f t="shared" ref="G295:G311" si="26">H295+I295+J295+K295</f>
        <v>1.62</v>
      </c>
      <c r="H295" s="20"/>
      <c r="I295" s="20"/>
      <c r="J295" s="20"/>
      <c r="K295" s="20">
        <v>1.62</v>
      </c>
      <c r="L295" s="16"/>
    </row>
    <row r="296" spans="1:12" s="1" customFormat="1" ht="24.95" customHeight="1">
      <c r="A296" s="56"/>
      <c r="B296" s="40"/>
      <c r="C296" s="40"/>
      <c r="D296" s="19">
        <v>43071601</v>
      </c>
      <c r="E296" s="17" t="s">
        <v>622</v>
      </c>
      <c r="F296" s="17" t="s">
        <v>623</v>
      </c>
      <c r="G296" s="12">
        <f t="shared" si="26"/>
        <v>2.93</v>
      </c>
      <c r="H296" s="20"/>
      <c r="I296" s="20"/>
      <c r="J296" s="20"/>
      <c r="K296" s="20">
        <v>2.93</v>
      </c>
      <c r="L296" s="16"/>
    </row>
    <row r="297" spans="1:12" s="4" customFormat="1" ht="21.95" customHeight="1">
      <c r="A297" s="56" t="s">
        <v>624</v>
      </c>
      <c r="B297" s="48" t="s">
        <v>625</v>
      </c>
      <c r="C297" s="48"/>
      <c r="D297" s="48"/>
      <c r="E297" s="48"/>
      <c r="F297" s="48"/>
      <c r="G297" s="18">
        <f>G298+G312+G315+G318+G324+G329</f>
        <v>99.990000000000009</v>
      </c>
      <c r="H297" s="18">
        <f>H298+H312+H315+H318+H324+H329</f>
        <v>15</v>
      </c>
      <c r="I297" s="18">
        <f>I298+I312+I315+I318+I324+I329</f>
        <v>8</v>
      </c>
      <c r="J297" s="18">
        <f>J298+J312+J315+J318+J324+J329</f>
        <v>0</v>
      </c>
      <c r="K297" s="18">
        <f>K298+K312+K315+K318+K324+K329</f>
        <v>76.990000000000009</v>
      </c>
      <c r="L297" s="16"/>
    </row>
    <row r="298" spans="1:12" s="4" customFormat="1" ht="21.95" customHeight="1">
      <c r="A298" s="56"/>
      <c r="B298" s="50" t="s">
        <v>626</v>
      </c>
      <c r="C298" s="48" t="s">
        <v>627</v>
      </c>
      <c r="D298" s="48"/>
      <c r="E298" s="48"/>
      <c r="F298" s="48"/>
      <c r="G298" s="18">
        <f>SUM(G299:G311)</f>
        <v>77.84</v>
      </c>
      <c r="H298" s="18">
        <f>SUM(H299:H311)</f>
        <v>15</v>
      </c>
      <c r="I298" s="18">
        <f>SUM(I299:I311)</f>
        <v>8</v>
      </c>
      <c r="J298" s="18">
        <f>SUM(J299:J311)</f>
        <v>0</v>
      </c>
      <c r="K298" s="18">
        <f>SUM(K299:K311)</f>
        <v>54.84</v>
      </c>
      <c r="L298" s="26"/>
    </row>
    <row r="299" spans="1:12" s="1" customFormat="1" ht="21.95" customHeight="1">
      <c r="A299" s="56"/>
      <c r="B299" s="50"/>
      <c r="C299" s="50" t="s">
        <v>628</v>
      </c>
      <c r="D299" s="19">
        <v>43060701</v>
      </c>
      <c r="E299" s="17" t="s">
        <v>629</v>
      </c>
      <c r="F299" s="17" t="s">
        <v>630</v>
      </c>
      <c r="G299" s="12">
        <f t="shared" si="26"/>
        <v>18.36</v>
      </c>
      <c r="H299" s="20"/>
      <c r="I299" s="20">
        <v>8</v>
      </c>
      <c r="J299" s="20"/>
      <c r="K299" s="20">
        <v>10.36</v>
      </c>
      <c r="L299" s="16"/>
    </row>
    <row r="300" spans="1:12" s="1" customFormat="1" ht="24.95" customHeight="1">
      <c r="A300" s="56"/>
      <c r="B300" s="50"/>
      <c r="C300" s="50"/>
      <c r="D300" s="19">
        <v>43061201</v>
      </c>
      <c r="E300" s="17" t="s">
        <v>631</v>
      </c>
      <c r="F300" s="17" t="s">
        <v>632</v>
      </c>
      <c r="G300" s="12">
        <f t="shared" si="26"/>
        <v>4.07</v>
      </c>
      <c r="H300" s="20"/>
      <c r="I300" s="20"/>
      <c r="J300" s="20"/>
      <c r="K300" s="20">
        <v>4.07</v>
      </c>
      <c r="L300" s="16"/>
    </row>
    <row r="301" spans="1:12" s="1" customFormat="1" ht="24.95" customHeight="1">
      <c r="A301" s="56"/>
      <c r="B301" s="50"/>
      <c r="C301" s="50"/>
      <c r="D301" s="19">
        <v>43060401</v>
      </c>
      <c r="E301" s="17" t="s">
        <v>633</v>
      </c>
      <c r="F301" s="17" t="s">
        <v>634</v>
      </c>
      <c r="G301" s="12">
        <f t="shared" si="26"/>
        <v>3.63</v>
      </c>
      <c r="H301" s="20"/>
      <c r="I301" s="20"/>
      <c r="J301" s="20"/>
      <c r="K301" s="20">
        <v>3.63</v>
      </c>
      <c r="L301" s="16"/>
    </row>
    <row r="302" spans="1:12" s="1" customFormat="1" ht="24.95" customHeight="1">
      <c r="A302" s="56"/>
      <c r="B302" s="50"/>
      <c r="C302" s="50"/>
      <c r="D302" s="19">
        <v>43061001</v>
      </c>
      <c r="E302" s="17" t="s">
        <v>635</v>
      </c>
      <c r="F302" s="17" t="s">
        <v>636</v>
      </c>
      <c r="G302" s="12">
        <f t="shared" si="26"/>
        <v>3.39</v>
      </c>
      <c r="H302" s="20"/>
      <c r="I302" s="20"/>
      <c r="J302" s="20"/>
      <c r="K302" s="20">
        <v>3.39</v>
      </c>
      <c r="L302" s="16"/>
    </row>
    <row r="303" spans="1:12" s="1" customFormat="1" ht="21.95" customHeight="1">
      <c r="A303" s="56"/>
      <c r="B303" s="50"/>
      <c r="C303" s="50"/>
      <c r="D303" s="19">
        <v>43060201</v>
      </c>
      <c r="E303" s="17" t="s">
        <v>637</v>
      </c>
      <c r="F303" s="17" t="s">
        <v>638</v>
      </c>
      <c r="G303" s="12">
        <f t="shared" si="26"/>
        <v>11.04</v>
      </c>
      <c r="H303" s="20">
        <v>5</v>
      </c>
      <c r="I303" s="20"/>
      <c r="J303" s="20"/>
      <c r="K303" s="20">
        <v>6.04</v>
      </c>
      <c r="L303" s="16"/>
    </row>
    <row r="304" spans="1:12" s="1" customFormat="1" ht="24.95" customHeight="1">
      <c r="A304" s="56"/>
      <c r="B304" s="50"/>
      <c r="C304" s="50"/>
      <c r="D304" s="19">
        <v>43060601</v>
      </c>
      <c r="E304" s="17" t="s">
        <v>639</v>
      </c>
      <c r="F304" s="17" t="s">
        <v>640</v>
      </c>
      <c r="G304" s="12">
        <f t="shared" si="26"/>
        <v>0.56999999999999995</v>
      </c>
      <c r="H304" s="20"/>
      <c r="I304" s="20"/>
      <c r="J304" s="20"/>
      <c r="K304" s="20">
        <v>0.56999999999999995</v>
      </c>
      <c r="L304" s="16"/>
    </row>
    <row r="305" spans="1:12" s="1" customFormat="1" ht="24.95" customHeight="1">
      <c r="A305" s="56"/>
      <c r="B305" s="50"/>
      <c r="C305" s="50"/>
      <c r="D305" s="19">
        <v>43062801</v>
      </c>
      <c r="E305" s="17" t="s">
        <v>641</v>
      </c>
      <c r="F305" s="17" t="s">
        <v>642</v>
      </c>
      <c r="G305" s="12">
        <f t="shared" si="26"/>
        <v>4.41</v>
      </c>
      <c r="H305" s="20"/>
      <c r="I305" s="20"/>
      <c r="J305" s="20"/>
      <c r="K305" s="20">
        <v>4.41</v>
      </c>
      <c r="L305" s="16"/>
    </row>
    <row r="306" spans="1:12" s="1" customFormat="1" ht="21.95" customHeight="1">
      <c r="A306" s="56"/>
      <c r="B306" s="50"/>
      <c r="C306" s="50"/>
      <c r="D306" s="19">
        <v>43062901</v>
      </c>
      <c r="E306" s="17" t="s">
        <v>643</v>
      </c>
      <c r="F306" s="17" t="s">
        <v>644</v>
      </c>
      <c r="G306" s="12">
        <f t="shared" si="26"/>
        <v>2.34</v>
      </c>
      <c r="H306" s="20"/>
      <c r="I306" s="20"/>
      <c r="J306" s="20"/>
      <c r="K306" s="20">
        <v>2.34</v>
      </c>
      <c r="L306" s="16"/>
    </row>
    <row r="307" spans="1:12" s="1" customFormat="1" ht="24.95" customHeight="1">
      <c r="A307" s="56"/>
      <c r="B307" s="50"/>
      <c r="C307" s="50"/>
      <c r="D307" s="19">
        <v>43063101</v>
      </c>
      <c r="E307" s="17" t="s">
        <v>645</v>
      </c>
      <c r="F307" s="17" t="s">
        <v>646</v>
      </c>
      <c r="G307" s="12">
        <f t="shared" si="26"/>
        <v>4.75</v>
      </c>
      <c r="H307" s="20"/>
      <c r="I307" s="20"/>
      <c r="J307" s="20"/>
      <c r="K307" s="20">
        <v>4.75</v>
      </c>
      <c r="L307" s="16"/>
    </row>
    <row r="308" spans="1:12" s="1" customFormat="1" ht="24.95" customHeight="1">
      <c r="A308" s="56"/>
      <c r="B308" s="50"/>
      <c r="C308" s="50"/>
      <c r="D308" s="19">
        <v>43063201</v>
      </c>
      <c r="E308" s="17" t="s">
        <v>647</v>
      </c>
      <c r="F308" s="17" t="s">
        <v>648</v>
      </c>
      <c r="G308" s="12">
        <f t="shared" si="26"/>
        <v>1.03</v>
      </c>
      <c r="H308" s="20"/>
      <c r="I308" s="20"/>
      <c r="J308" s="20"/>
      <c r="K308" s="20">
        <v>1.03</v>
      </c>
      <c r="L308" s="16"/>
    </row>
    <row r="309" spans="1:12" s="1" customFormat="1" ht="24.95" customHeight="1">
      <c r="A309" s="56" t="s">
        <v>624</v>
      </c>
      <c r="B309" s="50" t="s">
        <v>626</v>
      </c>
      <c r="C309" s="50" t="s">
        <v>628</v>
      </c>
      <c r="D309" s="19">
        <v>43063301</v>
      </c>
      <c r="E309" s="17" t="s">
        <v>649</v>
      </c>
      <c r="F309" s="17" t="s">
        <v>650</v>
      </c>
      <c r="G309" s="12">
        <f t="shared" si="26"/>
        <v>13.42</v>
      </c>
      <c r="H309" s="20">
        <v>5</v>
      </c>
      <c r="I309" s="20"/>
      <c r="J309" s="20"/>
      <c r="K309" s="20">
        <v>8.42</v>
      </c>
      <c r="L309" s="16"/>
    </row>
    <row r="310" spans="1:12" s="1" customFormat="1" ht="24.95" customHeight="1">
      <c r="A310" s="56"/>
      <c r="B310" s="50"/>
      <c r="C310" s="50"/>
      <c r="D310" s="19">
        <v>43063501</v>
      </c>
      <c r="E310" s="17" t="s">
        <v>651</v>
      </c>
      <c r="F310" s="17" t="s">
        <v>652</v>
      </c>
      <c r="G310" s="12">
        <f t="shared" si="26"/>
        <v>9.9600000000000009</v>
      </c>
      <c r="H310" s="20">
        <v>5</v>
      </c>
      <c r="I310" s="20"/>
      <c r="J310" s="20"/>
      <c r="K310" s="20">
        <v>4.96</v>
      </c>
      <c r="L310" s="16"/>
    </row>
    <row r="311" spans="1:12" s="1" customFormat="1" ht="24.95" customHeight="1">
      <c r="A311" s="56"/>
      <c r="B311" s="50"/>
      <c r="C311" s="17" t="s">
        <v>653</v>
      </c>
      <c r="D311" s="19">
        <v>43063401</v>
      </c>
      <c r="E311" s="17" t="s">
        <v>654</v>
      </c>
      <c r="F311" s="17" t="s">
        <v>655</v>
      </c>
      <c r="G311" s="12">
        <f t="shared" si="26"/>
        <v>0.87</v>
      </c>
      <c r="H311" s="20"/>
      <c r="I311" s="20"/>
      <c r="J311" s="20"/>
      <c r="K311" s="20">
        <v>0.87</v>
      </c>
      <c r="L311" s="16"/>
    </row>
    <row r="312" spans="1:12" s="1" customFormat="1" ht="21.95" customHeight="1">
      <c r="A312" s="56"/>
      <c r="B312" s="40" t="s">
        <v>656</v>
      </c>
      <c r="C312" s="40"/>
      <c r="D312" s="48" t="s">
        <v>657</v>
      </c>
      <c r="E312" s="48"/>
      <c r="F312" s="48"/>
      <c r="G312" s="18">
        <f>SUM(G313:G314)</f>
        <v>2.25</v>
      </c>
      <c r="H312" s="18">
        <f>SUM(H313:H314)</f>
        <v>0</v>
      </c>
      <c r="I312" s="18">
        <f>SUM(I313:I314)</f>
        <v>0</v>
      </c>
      <c r="J312" s="18">
        <f>SUM(J313:J314)</f>
        <v>0</v>
      </c>
      <c r="K312" s="18">
        <f>SUM(K313:K314)</f>
        <v>2.25</v>
      </c>
      <c r="L312" s="14"/>
    </row>
    <row r="313" spans="1:12" s="1" customFormat="1" ht="24.95" customHeight="1">
      <c r="A313" s="56"/>
      <c r="B313" s="40"/>
      <c r="C313" s="40"/>
      <c r="D313" s="19">
        <v>43061101</v>
      </c>
      <c r="E313" s="17" t="s">
        <v>658</v>
      </c>
      <c r="F313" s="17" t="s">
        <v>659</v>
      </c>
      <c r="G313" s="12">
        <f t="shared" ref="G313:G317" si="27">H313+I313+J313+K313</f>
        <v>1.18</v>
      </c>
      <c r="H313" s="20"/>
      <c r="I313" s="20"/>
      <c r="J313" s="20"/>
      <c r="K313" s="20">
        <v>1.18</v>
      </c>
      <c r="L313" s="16"/>
    </row>
    <row r="314" spans="1:12" s="1" customFormat="1" ht="21.95" customHeight="1">
      <c r="A314" s="56"/>
      <c r="B314" s="40"/>
      <c r="C314" s="40"/>
      <c r="D314" s="19">
        <v>43063801</v>
      </c>
      <c r="E314" s="17" t="s">
        <v>660</v>
      </c>
      <c r="F314" s="17" t="s">
        <v>661</v>
      </c>
      <c r="G314" s="12">
        <f t="shared" si="27"/>
        <v>1.07</v>
      </c>
      <c r="H314" s="20"/>
      <c r="I314" s="20"/>
      <c r="J314" s="20"/>
      <c r="K314" s="20">
        <v>1.07</v>
      </c>
      <c r="L314" s="16"/>
    </row>
    <row r="315" spans="1:12" s="4" customFormat="1" ht="21.95" customHeight="1">
      <c r="A315" s="56"/>
      <c r="B315" s="40" t="s">
        <v>662</v>
      </c>
      <c r="C315" s="40"/>
      <c r="D315" s="48" t="s">
        <v>663</v>
      </c>
      <c r="E315" s="48"/>
      <c r="F315" s="48"/>
      <c r="G315" s="18">
        <f>SUM(G316:G317)</f>
        <v>3.32</v>
      </c>
      <c r="H315" s="18">
        <f>SUM(H316:H317)</f>
        <v>0</v>
      </c>
      <c r="I315" s="18">
        <f>SUM(I316:I317)</f>
        <v>0</v>
      </c>
      <c r="J315" s="18">
        <f>SUM(J316:J317)</f>
        <v>0</v>
      </c>
      <c r="K315" s="18">
        <f>SUM(K316:K317)</f>
        <v>3.32</v>
      </c>
      <c r="L315" s="26"/>
    </row>
    <row r="316" spans="1:12" s="1" customFormat="1" ht="21.95" customHeight="1">
      <c r="A316" s="56"/>
      <c r="B316" s="40"/>
      <c r="C316" s="40"/>
      <c r="D316" s="19">
        <v>43061601</v>
      </c>
      <c r="E316" s="17" t="s">
        <v>664</v>
      </c>
      <c r="F316" s="17" t="s">
        <v>665</v>
      </c>
      <c r="G316" s="12">
        <f t="shared" si="27"/>
        <v>0.69</v>
      </c>
      <c r="H316" s="20"/>
      <c r="I316" s="20"/>
      <c r="J316" s="20"/>
      <c r="K316" s="20">
        <v>0.69</v>
      </c>
      <c r="L316" s="16"/>
    </row>
    <row r="317" spans="1:12" s="1" customFormat="1" ht="21.95" customHeight="1">
      <c r="A317" s="56"/>
      <c r="B317" s="40"/>
      <c r="C317" s="40"/>
      <c r="D317" s="19">
        <v>43062701</v>
      </c>
      <c r="E317" s="17" t="s">
        <v>666</v>
      </c>
      <c r="F317" s="17" t="s">
        <v>667</v>
      </c>
      <c r="G317" s="12">
        <f t="shared" si="27"/>
        <v>2.63</v>
      </c>
      <c r="H317" s="20"/>
      <c r="I317" s="20"/>
      <c r="J317" s="20"/>
      <c r="K317" s="20">
        <v>2.63</v>
      </c>
      <c r="L317" s="16"/>
    </row>
    <row r="318" spans="1:12" s="4" customFormat="1" ht="21.95" customHeight="1">
      <c r="A318" s="56"/>
      <c r="B318" s="40" t="s">
        <v>668</v>
      </c>
      <c r="C318" s="40"/>
      <c r="D318" s="48" t="s">
        <v>669</v>
      </c>
      <c r="E318" s="48"/>
      <c r="F318" s="48"/>
      <c r="G318" s="18">
        <f>SUM(G319:G323)</f>
        <v>4.29</v>
      </c>
      <c r="H318" s="18">
        <f>SUM(H319:H323)</f>
        <v>0</v>
      </c>
      <c r="I318" s="18">
        <f>SUM(I319:I323)</f>
        <v>0</v>
      </c>
      <c r="J318" s="18">
        <f>SUM(J319:J323)</f>
        <v>0</v>
      </c>
      <c r="K318" s="18">
        <f>SUM(K319:K323)</f>
        <v>4.29</v>
      </c>
      <c r="L318" s="26"/>
    </row>
    <row r="319" spans="1:12" s="1" customFormat="1" ht="21.95" customHeight="1">
      <c r="A319" s="56"/>
      <c r="B319" s="40"/>
      <c r="C319" s="40"/>
      <c r="D319" s="19">
        <v>43061701</v>
      </c>
      <c r="E319" s="17" t="s">
        <v>670</v>
      </c>
      <c r="F319" s="17" t="s">
        <v>671</v>
      </c>
      <c r="G319" s="12">
        <f t="shared" ref="G319:G323" si="28">H319+I319+J319+K319</f>
        <v>1.22</v>
      </c>
      <c r="H319" s="20"/>
      <c r="I319" s="20"/>
      <c r="J319" s="20"/>
      <c r="K319" s="20">
        <v>1.22</v>
      </c>
      <c r="L319" s="16"/>
    </row>
    <row r="320" spans="1:12" s="1" customFormat="1" ht="24.95" customHeight="1">
      <c r="A320" s="56"/>
      <c r="B320" s="40"/>
      <c r="C320" s="40"/>
      <c r="D320" s="19">
        <v>43062601</v>
      </c>
      <c r="E320" s="17" t="s">
        <v>672</v>
      </c>
      <c r="F320" s="17" t="s">
        <v>673</v>
      </c>
      <c r="G320" s="12">
        <f t="shared" si="28"/>
        <v>0.09</v>
      </c>
      <c r="H320" s="20"/>
      <c r="I320" s="20"/>
      <c r="J320" s="20"/>
      <c r="K320" s="20">
        <v>0.09</v>
      </c>
      <c r="L320" s="16"/>
    </row>
    <row r="321" spans="1:12" s="1" customFormat="1" ht="21.95" customHeight="1">
      <c r="A321" s="56"/>
      <c r="B321" s="40"/>
      <c r="C321" s="40"/>
      <c r="D321" s="19">
        <v>43062401</v>
      </c>
      <c r="E321" s="17" t="s">
        <v>674</v>
      </c>
      <c r="F321" s="17" t="s">
        <v>675</v>
      </c>
      <c r="G321" s="12">
        <f t="shared" si="28"/>
        <v>0.09</v>
      </c>
      <c r="H321" s="20"/>
      <c r="I321" s="20"/>
      <c r="J321" s="20"/>
      <c r="K321" s="20">
        <v>0.09</v>
      </c>
      <c r="L321" s="16"/>
    </row>
    <row r="322" spans="1:12" s="1" customFormat="1" ht="24.95" customHeight="1">
      <c r="A322" s="56"/>
      <c r="B322" s="40"/>
      <c r="C322" s="40"/>
      <c r="D322" s="19">
        <v>43063001</v>
      </c>
      <c r="E322" s="17" t="s">
        <v>676</v>
      </c>
      <c r="F322" s="17" t="s">
        <v>677</v>
      </c>
      <c r="G322" s="12">
        <f t="shared" si="28"/>
        <v>1.56</v>
      </c>
      <c r="H322" s="20"/>
      <c r="I322" s="20"/>
      <c r="J322" s="20"/>
      <c r="K322" s="20">
        <v>1.56</v>
      </c>
      <c r="L322" s="16"/>
    </row>
    <row r="323" spans="1:12" s="1" customFormat="1" ht="24.95" customHeight="1">
      <c r="A323" s="56"/>
      <c r="B323" s="40"/>
      <c r="C323" s="40"/>
      <c r="D323" s="19">
        <v>43063701</v>
      </c>
      <c r="E323" s="17" t="s">
        <v>678</v>
      </c>
      <c r="F323" s="17" t="s">
        <v>679</v>
      </c>
      <c r="G323" s="12">
        <f t="shared" si="28"/>
        <v>1.33</v>
      </c>
      <c r="H323" s="20"/>
      <c r="I323" s="20"/>
      <c r="J323" s="20"/>
      <c r="K323" s="20">
        <v>1.33</v>
      </c>
      <c r="L323" s="16"/>
    </row>
    <row r="324" spans="1:12" s="4" customFormat="1" ht="21.95" customHeight="1">
      <c r="A324" s="56"/>
      <c r="B324" s="54" t="s">
        <v>680</v>
      </c>
      <c r="C324" s="54"/>
      <c r="D324" s="48" t="s">
        <v>681</v>
      </c>
      <c r="E324" s="48"/>
      <c r="F324" s="48"/>
      <c r="G324" s="18">
        <f>SUM(G325:G328)</f>
        <v>3.43</v>
      </c>
      <c r="H324" s="18">
        <f>SUM(H325:H328)</f>
        <v>0</v>
      </c>
      <c r="I324" s="18">
        <f>SUM(I325:I328)</f>
        <v>0</v>
      </c>
      <c r="J324" s="18">
        <f>SUM(J325:J328)</f>
        <v>0</v>
      </c>
      <c r="K324" s="18">
        <f>SUM(K325:K328)</f>
        <v>3.43</v>
      </c>
      <c r="L324" s="26"/>
    </row>
    <row r="325" spans="1:12" s="1" customFormat="1" ht="24.95" customHeight="1">
      <c r="A325" s="56"/>
      <c r="B325" s="54"/>
      <c r="C325" s="54"/>
      <c r="D325" s="19">
        <v>43061901</v>
      </c>
      <c r="E325" s="17" t="s">
        <v>682</v>
      </c>
      <c r="F325" s="17" t="s">
        <v>683</v>
      </c>
      <c r="G325" s="12">
        <f t="shared" ref="G325:G328" si="29">H325+I325+J325+K325</f>
        <v>7.0000000000000007E-2</v>
      </c>
      <c r="H325" s="20"/>
      <c r="I325" s="20"/>
      <c r="J325" s="20"/>
      <c r="K325" s="20">
        <v>7.0000000000000007E-2</v>
      </c>
      <c r="L325" s="16"/>
    </row>
    <row r="326" spans="1:12" s="1" customFormat="1" ht="24.95" customHeight="1">
      <c r="A326" s="56"/>
      <c r="B326" s="54"/>
      <c r="C326" s="54"/>
      <c r="D326" s="19">
        <v>43062301</v>
      </c>
      <c r="E326" s="17" t="s">
        <v>684</v>
      </c>
      <c r="F326" s="17" t="s">
        <v>685</v>
      </c>
      <c r="G326" s="12">
        <f t="shared" si="29"/>
        <v>1.21</v>
      </c>
      <c r="H326" s="20"/>
      <c r="I326" s="20"/>
      <c r="J326" s="20"/>
      <c r="K326" s="20">
        <v>1.21</v>
      </c>
      <c r="L326" s="16"/>
    </row>
    <row r="327" spans="1:12" s="1" customFormat="1" ht="24.95" customHeight="1">
      <c r="A327" s="56" t="s">
        <v>624</v>
      </c>
      <c r="B327" s="54" t="s">
        <v>680</v>
      </c>
      <c r="C327" s="54"/>
      <c r="D327" s="19">
        <v>43062001</v>
      </c>
      <c r="E327" s="17" t="s">
        <v>686</v>
      </c>
      <c r="F327" s="17" t="s">
        <v>687</v>
      </c>
      <c r="G327" s="12">
        <f t="shared" si="29"/>
        <v>0.09</v>
      </c>
      <c r="H327" s="20"/>
      <c r="I327" s="20"/>
      <c r="J327" s="20"/>
      <c r="K327" s="20">
        <v>0.09</v>
      </c>
      <c r="L327" s="16"/>
    </row>
    <row r="328" spans="1:12" s="1" customFormat="1" ht="24.95" customHeight="1">
      <c r="A328" s="56"/>
      <c r="B328" s="54"/>
      <c r="C328" s="54"/>
      <c r="D328" s="19">
        <v>43062501</v>
      </c>
      <c r="E328" s="17" t="s">
        <v>688</v>
      </c>
      <c r="F328" s="17" t="s">
        <v>689</v>
      </c>
      <c r="G328" s="12">
        <f t="shared" si="29"/>
        <v>2.06</v>
      </c>
      <c r="H328" s="20"/>
      <c r="I328" s="20"/>
      <c r="J328" s="20"/>
      <c r="K328" s="20">
        <v>2.06</v>
      </c>
      <c r="L328" s="16"/>
    </row>
    <row r="329" spans="1:12" s="1" customFormat="1" ht="21.95" customHeight="1">
      <c r="A329" s="56"/>
      <c r="B329" s="40" t="s">
        <v>690</v>
      </c>
      <c r="C329" s="40"/>
      <c r="D329" s="48" t="s">
        <v>691</v>
      </c>
      <c r="E329" s="48"/>
      <c r="F329" s="48"/>
      <c r="G329" s="18">
        <f>SUM(G330:G333)</f>
        <v>8.86</v>
      </c>
      <c r="H329" s="18">
        <f>SUM(H330:H333)</f>
        <v>0</v>
      </c>
      <c r="I329" s="18">
        <f>SUM(I330:I333)</f>
        <v>0</v>
      </c>
      <c r="J329" s="18">
        <f>SUM(J330:J333)</f>
        <v>0</v>
      </c>
      <c r="K329" s="18">
        <f>SUM(K330:K333)</f>
        <v>8.86</v>
      </c>
      <c r="L329" s="18"/>
    </row>
    <row r="330" spans="1:12" s="1" customFormat="1" ht="24.95" customHeight="1">
      <c r="A330" s="56"/>
      <c r="B330" s="40"/>
      <c r="C330" s="40"/>
      <c r="D330" s="19">
        <v>43060501</v>
      </c>
      <c r="E330" s="17" t="s">
        <v>692</v>
      </c>
      <c r="F330" s="17" t="s">
        <v>693</v>
      </c>
      <c r="G330" s="12">
        <f t="shared" ref="G330:G333" si="30">H330+I330+J330+K330</f>
        <v>0.41</v>
      </c>
      <c r="H330" s="20"/>
      <c r="I330" s="20"/>
      <c r="J330" s="20"/>
      <c r="K330" s="20">
        <v>0.41</v>
      </c>
      <c r="L330" s="16"/>
    </row>
    <row r="331" spans="1:12" s="1" customFormat="1" ht="24.95" customHeight="1">
      <c r="A331" s="56"/>
      <c r="B331" s="40"/>
      <c r="C331" s="40"/>
      <c r="D331" s="19">
        <v>43061801</v>
      </c>
      <c r="E331" s="17" t="s">
        <v>694</v>
      </c>
      <c r="F331" s="17" t="s">
        <v>695</v>
      </c>
      <c r="G331" s="12">
        <f t="shared" si="30"/>
        <v>2.42</v>
      </c>
      <c r="H331" s="20"/>
      <c r="I331" s="20"/>
      <c r="J331" s="20"/>
      <c r="K331" s="20">
        <v>2.42</v>
      </c>
      <c r="L331" s="16"/>
    </row>
    <row r="332" spans="1:12" s="1" customFormat="1" ht="24.95" customHeight="1">
      <c r="A332" s="56"/>
      <c r="B332" s="40"/>
      <c r="C332" s="40"/>
      <c r="D332" s="19">
        <v>43063601</v>
      </c>
      <c r="E332" s="17" t="s">
        <v>696</v>
      </c>
      <c r="F332" s="17" t="s">
        <v>697</v>
      </c>
      <c r="G332" s="12">
        <f t="shared" si="30"/>
        <v>1.92</v>
      </c>
      <c r="H332" s="20"/>
      <c r="I332" s="20"/>
      <c r="J332" s="20"/>
      <c r="K332" s="20">
        <v>1.92</v>
      </c>
      <c r="L332" s="16"/>
    </row>
    <row r="333" spans="1:12" s="1" customFormat="1" ht="21.95" customHeight="1">
      <c r="A333" s="56"/>
      <c r="B333" s="40" t="s">
        <v>698</v>
      </c>
      <c r="C333" s="40"/>
      <c r="D333" s="19">
        <v>43062101</v>
      </c>
      <c r="E333" s="17" t="s">
        <v>699</v>
      </c>
      <c r="F333" s="17" t="s">
        <v>700</v>
      </c>
      <c r="G333" s="12">
        <f t="shared" si="30"/>
        <v>4.1100000000000003</v>
      </c>
      <c r="H333" s="13">
        <v>0</v>
      </c>
      <c r="I333" s="13">
        <v>0</v>
      </c>
      <c r="J333" s="13">
        <v>0</v>
      </c>
      <c r="K333" s="20">
        <v>4.1100000000000003</v>
      </c>
      <c r="L333" s="16"/>
    </row>
    <row r="334" spans="1:12" s="4" customFormat="1" ht="21.95" customHeight="1">
      <c r="A334" s="50" t="s">
        <v>701</v>
      </c>
      <c r="B334" s="48" t="s">
        <v>702</v>
      </c>
      <c r="C334" s="48"/>
      <c r="D334" s="48"/>
      <c r="E334" s="48"/>
      <c r="F334" s="48"/>
      <c r="G334" s="18">
        <f>G335+G352+G355+G362+G366+G370+G377+G381</f>
        <v>73.91</v>
      </c>
      <c r="H334" s="18">
        <f>H335+H352+H355+H362+H366+H370+H377+H381</f>
        <v>15</v>
      </c>
      <c r="I334" s="18">
        <f>I335+I352+I355+I362+I366+I370+I377+I381</f>
        <v>15</v>
      </c>
      <c r="J334" s="18">
        <f>J335+J352+J355+J362+J366+J370+J377+J381</f>
        <v>-50</v>
      </c>
      <c r="K334" s="18">
        <f>K335+K352+K355+K362+K366+K370+K377+K381</f>
        <v>93.91</v>
      </c>
      <c r="L334" s="16"/>
    </row>
    <row r="335" spans="1:12" s="4" customFormat="1" ht="21.95" customHeight="1">
      <c r="A335" s="50"/>
      <c r="B335" s="50" t="s">
        <v>703</v>
      </c>
      <c r="C335" s="48" t="s">
        <v>704</v>
      </c>
      <c r="D335" s="48"/>
      <c r="E335" s="48"/>
      <c r="F335" s="48"/>
      <c r="G335" s="18">
        <f>SUM(G336:G351)</f>
        <v>82.49</v>
      </c>
      <c r="H335" s="18">
        <f>SUM(H336:H351)</f>
        <v>15</v>
      </c>
      <c r="I335" s="18">
        <f>SUM(I336:I351)</f>
        <v>15</v>
      </c>
      <c r="J335" s="18">
        <f>SUM(J336:J351)</f>
        <v>-10</v>
      </c>
      <c r="K335" s="18">
        <f>SUM(K336:K351)</f>
        <v>62.49</v>
      </c>
      <c r="L335" s="26"/>
    </row>
    <row r="336" spans="1:12" s="1" customFormat="1" ht="21.95" customHeight="1">
      <c r="A336" s="50"/>
      <c r="B336" s="50"/>
      <c r="C336" s="40" t="s">
        <v>705</v>
      </c>
      <c r="D336" s="19">
        <v>43082001</v>
      </c>
      <c r="E336" s="17" t="s">
        <v>706</v>
      </c>
      <c r="F336" s="17" t="s">
        <v>707</v>
      </c>
      <c r="G336" s="12">
        <f t="shared" ref="G336:G351" si="31">H336+I336+J336+K336</f>
        <v>0.66</v>
      </c>
      <c r="H336" s="20"/>
      <c r="I336" s="20"/>
      <c r="J336" s="20"/>
      <c r="K336" s="20">
        <v>0.66</v>
      </c>
      <c r="L336" s="16"/>
    </row>
    <row r="337" spans="1:12" s="1" customFormat="1" ht="24.95" customHeight="1">
      <c r="A337" s="50"/>
      <c r="B337" s="50"/>
      <c r="C337" s="40"/>
      <c r="D337" s="19">
        <v>43083901</v>
      </c>
      <c r="E337" s="17" t="s">
        <v>708</v>
      </c>
      <c r="F337" s="17" t="s">
        <v>709</v>
      </c>
      <c r="G337" s="12">
        <f t="shared" si="31"/>
        <v>1.84</v>
      </c>
      <c r="H337" s="20"/>
      <c r="I337" s="20"/>
      <c r="J337" s="20"/>
      <c r="K337" s="20">
        <v>1.84</v>
      </c>
      <c r="L337" s="16"/>
    </row>
    <row r="338" spans="1:12" s="1" customFormat="1" ht="24.95" customHeight="1">
      <c r="A338" s="50"/>
      <c r="B338" s="50"/>
      <c r="C338" s="40"/>
      <c r="D338" s="19">
        <v>43084201</v>
      </c>
      <c r="E338" s="17" t="s">
        <v>710</v>
      </c>
      <c r="F338" s="17" t="s">
        <v>711</v>
      </c>
      <c r="G338" s="12">
        <f t="shared" si="31"/>
        <v>2.2799999999999998</v>
      </c>
      <c r="H338" s="20"/>
      <c r="I338" s="20"/>
      <c r="J338" s="20"/>
      <c r="K338" s="20">
        <v>2.2799999999999998</v>
      </c>
      <c r="L338" s="16"/>
    </row>
    <row r="339" spans="1:12" s="1" customFormat="1" ht="21.95" customHeight="1">
      <c r="A339" s="50"/>
      <c r="B339" s="50"/>
      <c r="C339" s="40"/>
      <c r="D339" s="19"/>
      <c r="E339" s="17" t="s">
        <v>712</v>
      </c>
      <c r="F339" s="30"/>
      <c r="G339" s="12">
        <f t="shared" si="31"/>
        <v>-10</v>
      </c>
      <c r="H339" s="20"/>
      <c r="I339" s="20"/>
      <c r="J339" s="20">
        <v>-10</v>
      </c>
      <c r="K339" s="20">
        <v>0</v>
      </c>
      <c r="L339" s="16"/>
    </row>
    <row r="340" spans="1:12" s="1" customFormat="1" ht="21.95" customHeight="1">
      <c r="A340" s="50"/>
      <c r="B340" s="50"/>
      <c r="C340" s="50" t="s">
        <v>713</v>
      </c>
      <c r="D340" s="19">
        <v>43080801</v>
      </c>
      <c r="E340" s="17" t="s">
        <v>714</v>
      </c>
      <c r="F340" s="17" t="s">
        <v>715</v>
      </c>
      <c r="G340" s="12">
        <f t="shared" si="31"/>
        <v>5.9</v>
      </c>
      <c r="H340" s="20"/>
      <c r="I340" s="20"/>
      <c r="J340" s="20"/>
      <c r="K340" s="20">
        <v>5.9</v>
      </c>
      <c r="L340" s="16"/>
    </row>
    <row r="341" spans="1:12" s="1" customFormat="1" ht="24.95" customHeight="1">
      <c r="A341" s="50"/>
      <c r="B341" s="50"/>
      <c r="C341" s="50"/>
      <c r="D341" s="19">
        <v>43081001</v>
      </c>
      <c r="E341" s="17" t="s">
        <v>716</v>
      </c>
      <c r="F341" s="17" t="s">
        <v>717</v>
      </c>
      <c r="G341" s="12">
        <f t="shared" si="31"/>
        <v>3.6</v>
      </c>
      <c r="H341" s="20"/>
      <c r="I341" s="20"/>
      <c r="J341" s="20"/>
      <c r="K341" s="20">
        <v>3.6</v>
      </c>
      <c r="L341" s="16"/>
    </row>
    <row r="342" spans="1:12" s="1" customFormat="1" ht="21.95" customHeight="1">
      <c r="A342" s="50"/>
      <c r="B342" s="50"/>
      <c r="C342" s="50"/>
      <c r="D342" s="19">
        <v>43081601</v>
      </c>
      <c r="E342" s="17" t="s">
        <v>718</v>
      </c>
      <c r="F342" s="17" t="s">
        <v>719</v>
      </c>
      <c r="G342" s="12">
        <f t="shared" si="31"/>
        <v>0.82</v>
      </c>
      <c r="H342" s="20"/>
      <c r="I342" s="20"/>
      <c r="J342" s="20"/>
      <c r="K342" s="20">
        <v>0.82</v>
      </c>
      <c r="L342" s="16"/>
    </row>
    <row r="343" spans="1:12" s="1" customFormat="1" ht="21.95" customHeight="1">
      <c r="A343" s="50"/>
      <c r="B343" s="50"/>
      <c r="C343" s="50"/>
      <c r="D343" s="19">
        <v>43082301</v>
      </c>
      <c r="E343" s="17" t="s">
        <v>720</v>
      </c>
      <c r="F343" s="17" t="s">
        <v>721</v>
      </c>
      <c r="G343" s="12">
        <f t="shared" si="31"/>
        <v>0.8</v>
      </c>
      <c r="H343" s="20"/>
      <c r="I343" s="20"/>
      <c r="J343" s="20"/>
      <c r="K343" s="20">
        <v>0.8</v>
      </c>
      <c r="L343" s="16"/>
    </row>
    <row r="344" spans="1:12" s="1" customFormat="1" ht="21.95" customHeight="1">
      <c r="A344" s="50"/>
      <c r="B344" s="50"/>
      <c r="C344" s="50"/>
      <c r="D344" s="19">
        <v>43083501</v>
      </c>
      <c r="E344" s="17" t="s">
        <v>722</v>
      </c>
      <c r="F344" s="17" t="s">
        <v>723</v>
      </c>
      <c r="G344" s="12">
        <f t="shared" si="31"/>
        <v>32.92</v>
      </c>
      <c r="H344" s="20"/>
      <c r="I344" s="20">
        <v>15</v>
      </c>
      <c r="J344" s="20"/>
      <c r="K344" s="20">
        <v>17.920000000000002</v>
      </c>
      <c r="L344" s="16"/>
    </row>
    <row r="345" spans="1:12" s="1" customFormat="1" ht="21.95" customHeight="1">
      <c r="A345" s="50" t="s">
        <v>701</v>
      </c>
      <c r="B345" s="50" t="s">
        <v>703</v>
      </c>
      <c r="C345" s="50" t="s">
        <v>713</v>
      </c>
      <c r="D345" s="19">
        <v>43083401</v>
      </c>
      <c r="E345" s="17" t="s">
        <v>724</v>
      </c>
      <c r="F345" s="17" t="s">
        <v>725</v>
      </c>
      <c r="G345" s="12">
        <f t="shared" si="31"/>
        <v>11.559999999999999</v>
      </c>
      <c r="H345" s="20">
        <v>5</v>
      </c>
      <c r="I345" s="20"/>
      <c r="J345" s="20"/>
      <c r="K345" s="20">
        <v>6.56</v>
      </c>
      <c r="L345" s="16"/>
    </row>
    <row r="346" spans="1:12" s="1" customFormat="1" ht="24.95" customHeight="1">
      <c r="A346" s="50"/>
      <c r="B346" s="50"/>
      <c r="C346" s="50"/>
      <c r="D346" s="19">
        <v>43083001</v>
      </c>
      <c r="E346" s="17" t="s">
        <v>726</v>
      </c>
      <c r="F346" s="17" t="s">
        <v>727</v>
      </c>
      <c r="G346" s="12">
        <f t="shared" si="31"/>
        <v>11.25</v>
      </c>
      <c r="H346" s="20">
        <v>5</v>
      </c>
      <c r="I346" s="20"/>
      <c r="J346" s="20"/>
      <c r="K346" s="20">
        <v>6.25</v>
      </c>
      <c r="L346" s="16"/>
    </row>
    <row r="347" spans="1:12" s="1" customFormat="1" ht="24.95" customHeight="1">
      <c r="A347" s="50"/>
      <c r="B347" s="50"/>
      <c r="C347" s="50"/>
      <c r="D347" s="19">
        <v>43082801</v>
      </c>
      <c r="E347" s="17" t="s">
        <v>728</v>
      </c>
      <c r="F347" s="17" t="s">
        <v>729</v>
      </c>
      <c r="G347" s="12">
        <f t="shared" si="31"/>
        <v>12.8</v>
      </c>
      <c r="H347" s="20">
        <v>5</v>
      </c>
      <c r="I347" s="20"/>
      <c r="J347" s="20"/>
      <c r="K347" s="20">
        <v>7.8</v>
      </c>
      <c r="L347" s="16"/>
    </row>
    <row r="348" spans="1:12" s="1" customFormat="1" ht="24.95" customHeight="1">
      <c r="A348" s="50"/>
      <c r="B348" s="50"/>
      <c r="C348" s="50"/>
      <c r="D348" s="19">
        <v>43083201</v>
      </c>
      <c r="E348" s="17" t="s">
        <v>730</v>
      </c>
      <c r="F348" s="17" t="s">
        <v>731</v>
      </c>
      <c r="G348" s="12">
        <f t="shared" si="31"/>
        <v>4.45</v>
      </c>
      <c r="H348" s="20"/>
      <c r="I348" s="20"/>
      <c r="J348" s="20"/>
      <c r="K348" s="20">
        <v>4.45</v>
      </c>
      <c r="L348" s="16"/>
    </row>
    <row r="349" spans="1:12" s="1" customFormat="1" ht="24.95" customHeight="1">
      <c r="A349" s="50"/>
      <c r="B349" s="50"/>
      <c r="C349" s="50"/>
      <c r="D349" s="19">
        <v>43084401</v>
      </c>
      <c r="E349" s="17" t="s">
        <v>732</v>
      </c>
      <c r="F349" s="17" t="s">
        <v>733</v>
      </c>
      <c r="G349" s="12">
        <f t="shared" si="31"/>
        <v>1</v>
      </c>
      <c r="H349" s="20"/>
      <c r="I349" s="20"/>
      <c r="J349" s="20"/>
      <c r="K349" s="20">
        <v>1</v>
      </c>
      <c r="L349" s="16"/>
    </row>
    <row r="350" spans="1:12" s="1" customFormat="1" ht="21.95" customHeight="1">
      <c r="A350" s="50"/>
      <c r="B350" s="50"/>
      <c r="C350" s="50"/>
      <c r="D350" s="19">
        <v>43084801</v>
      </c>
      <c r="E350" s="17" t="s">
        <v>734</v>
      </c>
      <c r="F350" s="17" t="s">
        <v>735</v>
      </c>
      <c r="G350" s="12">
        <f t="shared" si="31"/>
        <v>1.28</v>
      </c>
      <c r="H350" s="20"/>
      <c r="I350" s="20"/>
      <c r="J350" s="20"/>
      <c r="K350" s="20">
        <v>1.28</v>
      </c>
      <c r="L350" s="16"/>
    </row>
    <row r="351" spans="1:12" s="1" customFormat="1" ht="24.95" customHeight="1">
      <c r="A351" s="50"/>
      <c r="B351" s="50"/>
      <c r="C351" s="50"/>
      <c r="D351" s="19">
        <v>43085001</v>
      </c>
      <c r="E351" s="17" t="s">
        <v>736</v>
      </c>
      <c r="F351" s="17" t="s">
        <v>737</v>
      </c>
      <c r="G351" s="12">
        <f t="shared" si="31"/>
        <v>1.33</v>
      </c>
      <c r="H351" s="20"/>
      <c r="I351" s="20"/>
      <c r="J351" s="20"/>
      <c r="K351" s="20">
        <v>1.33</v>
      </c>
      <c r="L351" s="16"/>
    </row>
    <row r="352" spans="1:12" s="1" customFormat="1" ht="21.95" customHeight="1">
      <c r="A352" s="50"/>
      <c r="B352" s="40" t="s">
        <v>738</v>
      </c>
      <c r="C352" s="40"/>
      <c r="D352" s="48" t="s">
        <v>739</v>
      </c>
      <c r="E352" s="48"/>
      <c r="F352" s="48"/>
      <c r="G352" s="18">
        <f>SUM(G353:G354)</f>
        <v>4.84</v>
      </c>
      <c r="H352" s="18">
        <f>SUM(H353:H354)</f>
        <v>0</v>
      </c>
      <c r="I352" s="18">
        <f>SUM(I353:I354)</f>
        <v>0</v>
      </c>
      <c r="J352" s="18">
        <f>SUM(J353:J354)</f>
        <v>0</v>
      </c>
      <c r="K352" s="18">
        <f>SUM(K353:K354)</f>
        <v>4.84</v>
      </c>
      <c r="L352" s="14"/>
    </row>
    <row r="353" spans="1:12" s="1" customFormat="1" ht="24.95" customHeight="1">
      <c r="A353" s="50"/>
      <c r="B353" s="40"/>
      <c r="C353" s="40"/>
      <c r="D353" s="19">
        <v>43083301</v>
      </c>
      <c r="E353" s="17" t="s">
        <v>740</v>
      </c>
      <c r="F353" s="17" t="s">
        <v>741</v>
      </c>
      <c r="G353" s="12">
        <f t="shared" ref="G353:G361" si="32">H353+I353+J353+K353</f>
        <v>1.34</v>
      </c>
      <c r="H353" s="20"/>
      <c r="I353" s="20"/>
      <c r="J353" s="20"/>
      <c r="K353" s="20">
        <v>1.34</v>
      </c>
      <c r="L353" s="16"/>
    </row>
    <row r="354" spans="1:12" s="1" customFormat="1" ht="24.95" customHeight="1">
      <c r="A354" s="50"/>
      <c r="B354" s="40"/>
      <c r="C354" s="40"/>
      <c r="D354" s="19">
        <v>43084701</v>
      </c>
      <c r="E354" s="17" t="s">
        <v>742</v>
      </c>
      <c r="F354" s="17" t="s">
        <v>743</v>
      </c>
      <c r="G354" s="12">
        <f t="shared" si="32"/>
        <v>3.5</v>
      </c>
      <c r="H354" s="20"/>
      <c r="I354" s="20"/>
      <c r="J354" s="20"/>
      <c r="K354" s="20">
        <v>3.5</v>
      </c>
      <c r="L354" s="16"/>
    </row>
    <row r="355" spans="1:12" s="4" customFormat="1" ht="21.95" customHeight="1">
      <c r="A355" s="50"/>
      <c r="B355" s="40" t="s">
        <v>744</v>
      </c>
      <c r="C355" s="40"/>
      <c r="D355" s="48" t="s">
        <v>745</v>
      </c>
      <c r="E355" s="48"/>
      <c r="F355" s="48"/>
      <c r="G355" s="18">
        <f>SUM(G356:G361)</f>
        <v>-15.280000000000001</v>
      </c>
      <c r="H355" s="18">
        <f>SUM(H356:H361)</f>
        <v>0</v>
      </c>
      <c r="I355" s="18">
        <f>SUM(I356:I361)</f>
        <v>0</v>
      </c>
      <c r="J355" s="18">
        <f>SUM(J356:J361)</f>
        <v>-20</v>
      </c>
      <c r="K355" s="18">
        <f>SUM(K356:K361)</f>
        <v>4.72</v>
      </c>
      <c r="L355" s="26"/>
    </row>
    <row r="356" spans="1:12" s="1" customFormat="1" ht="24.95" customHeight="1">
      <c r="A356" s="50"/>
      <c r="B356" s="40"/>
      <c r="C356" s="40"/>
      <c r="D356" s="19">
        <v>43080901</v>
      </c>
      <c r="E356" s="17" t="s">
        <v>746</v>
      </c>
      <c r="F356" s="17" t="s">
        <v>747</v>
      </c>
      <c r="G356" s="12">
        <f t="shared" si="32"/>
        <v>0.63</v>
      </c>
      <c r="H356" s="20"/>
      <c r="I356" s="20"/>
      <c r="J356" s="20"/>
      <c r="K356" s="20">
        <v>0.63</v>
      </c>
      <c r="L356" s="16"/>
    </row>
    <row r="357" spans="1:12" s="1" customFormat="1" ht="21.95" customHeight="1">
      <c r="A357" s="50"/>
      <c r="B357" s="40"/>
      <c r="C357" s="40"/>
      <c r="D357" s="19">
        <v>43082101</v>
      </c>
      <c r="E357" s="17" t="s">
        <v>748</v>
      </c>
      <c r="F357" s="17" t="s">
        <v>749</v>
      </c>
      <c r="G357" s="12">
        <f t="shared" si="32"/>
        <v>3.36</v>
      </c>
      <c r="H357" s="20"/>
      <c r="I357" s="20"/>
      <c r="J357" s="20"/>
      <c r="K357" s="20">
        <v>3.36</v>
      </c>
      <c r="L357" s="16"/>
    </row>
    <row r="358" spans="1:12" s="1" customFormat="1" ht="21.95" customHeight="1">
      <c r="A358" s="50"/>
      <c r="B358" s="40"/>
      <c r="C358" s="40"/>
      <c r="D358" s="19">
        <v>43084001</v>
      </c>
      <c r="E358" s="17" t="s">
        <v>750</v>
      </c>
      <c r="F358" s="17" t="s">
        <v>751</v>
      </c>
      <c r="G358" s="12">
        <f t="shared" si="32"/>
        <v>0.73</v>
      </c>
      <c r="H358" s="20"/>
      <c r="I358" s="20"/>
      <c r="J358" s="20"/>
      <c r="K358" s="20">
        <v>0.73</v>
      </c>
      <c r="L358" s="16"/>
    </row>
    <row r="359" spans="1:12" s="1" customFormat="1" ht="24.95" customHeight="1">
      <c r="A359" s="50"/>
      <c r="B359" s="40"/>
      <c r="C359" s="40"/>
      <c r="D359" s="19">
        <v>43085201</v>
      </c>
      <c r="E359" s="17" t="s">
        <v>752</v>
      </c>
      <c r="F359" s="17" t="s">
        <v>753</v>
      </c>
      <c r="G359" s="12">
        <f t="shared" si="32"/>
        <v>0</v>
      </c>
      <c r="H359" s="20"/>
      <c r="I359" s="20"/>
      <c r="J359" s="20"/>
      <c r="K359" s="20">
        <v>0</v>
      </c>
      <c r="L359" s="16"/>
    </row>
    <row r="360" spans="1:12" s="1" customFormat="1" ht="21.95" customHeight="1">
      <c r="A360" s="50"/>
      <c r="B360" s="40"/>
      <c r="C360" s="40"/>
      <c r="D360" s="19"/>
      <c r="E360" s="17" t="s">
        <v>754</v>
      </c>
      <c r="F360" s="30"/>
      <c r="G360" s="12">
        <f t="shared" si="32"/>
        <v>-10</v>
      </c>
      <c r="H360" s="20"/>
      <c r="I360" s="20"/>
      <c r="J360" s="20">
        <v>-10</v>
      </c>
      <c r="K360" s="20">
        <v>0</v>
      </c>
      <c r="L360" s="16"/>
    </row>
    <row r="361" spans="1:12" s="1" customFormat="1" ht="21.95" customHeight="1">
      <c r="A361" s="50"/>
      <c r="B361" s="40"/>
      <c r="C361" s="40"/>
      <c r="D361" s="19"/>
      <c r="E361" s="17" t="s">
        <v>755</v>
      </c>
      <c r="F361" s="30"/>
      <c r="G361" s="12">
        <f t="shared" si="32"/>
        <v>-10</v>
      </c>
      <c r="H361" s="20"/>
      <c r="I361" s="20"/>
      <c r="J361" s="20">
        <v>-10</v>
      </c>
      <c r="K361" s="20">
        <v>0</v>
      </c>
      <c r="L361" s="16"/>
    </row>
    <row r="362" spans="1:12" s="4" customFormat="1" ht="21.95" customHeight="1">
      <c r="A362" s="50"/>
      <c r="B362" s="51" t="s">
        <v>756</v>
      </c>
      <c r="C362" s="51"/>
      <c r="D362" s="48" t="s">
        <v>757</v>
      </c>
      <c r="E362" s="48"/>
      <c r="F362" s="48"/>
      <c r="G362" s="18">
        <f>SUM(G363:G365)</f>
        <v>3.53</v>
      </c>
      <c r="H362" s="18">
        <f>SUM(H363:H365)</f>
        <v>0</v>
      </c>
      <c r="I362" s="18">
        <f>SUM(I363:I365)</f>
        <v>0</v>
      </c>
      <c r="J362" s="18">
        <f>SUM(J363:J365)</f>
        <v>0</v>
      </c>
      <c r="K362" s="18">
        <f>SUM(K363:K365)</f>
        <v>3.53</v>
      </c>
      <c r="L362" s="26"/>
    </row>
    <row r="363" spans="1:12" s="1" customFormat="1" ht="21.95" customHeight="1">
      <c r="A363" s="56" t="s">
        <v>701</v>
      </c>
      <c r="B363" s="54" t="s">
        <v>756</v>
      </c>
      <c r="C363" s="54"/>
      <c r="D363" s="19">
        <v>43071201</v>
      </c>
      <c r="E363" s="17" t="s">
        <v>758</v>
      </c>
      <c r="F363" s="17" t="s">
        <v>759</v>
      </c>
      <c r="G363" s="12">
        <f t="shared" ref="G363:G365" si="33">H363+I363+J363+K363</f>
        <v>0.68</v>
      </c>
      <c r="H363" s="20"/>
      <c r="I363" s="20"/>
      <c r="J363" s="20"/>
      <c r="K363" s="20">
        <v>0.68</v>
      </c>
      <c r="L363" s="16"/>
    </row>
    <row r="364" spans="1:12" s="1" customFormat="1" ht="21.95" customHeight="1">
      <c r="A364" s="56"/>
      <c r="B364" s="54"/>
      <c r="C364" s="54"/>
      <c r="D364" s="19">
        <v>43082701</v>
      </c>
      <c r="E364" s="17" t="s">
        <v>760</v>
      </c>
      <c r="F364" s="17" t="s">
        <v>761</v>
      </c>
      <c r="G364" s="12">
        <f t="shared" si="33"/>
        <v>2.84</v>
      </c>
      <c r="H364" s="20"/>
      <c r="I364" s="20"/>
      <c r="J364" s="20"/>
      <c r="K364" s="20">
        <v>2.84</v>
      </c>
      <c r="L364" s="16"/>
    </row>
    <row r="365" spans="1:12" s="1" customFormat="1" ht="21.95" customHeight="1">
      <c r="A365" s="56"/>
      <c r="B365" s="54"/>
      <c r="C365" s="54"/>
      <c r="D365" s="19">
        <v>43085101</v>
      </c>
      <c r="E365" s="17" t="s">
        <v>762</v>
      </c>
      <c r="F365" s="17" t="s">
        <v>763</v>
      </c>
      <c r="G365" s="12">
        <f t="shared" si="33"/>
        <v>0.01</v>
      </c>
      <c r="H365" s="20"/>
      <c r="I365" s="20"/>
      <c r="J365" s="20"/>
      <c r="K365" s="20">
        <v>0.01</v>
      </c>
      <c r="L365" s="16"/>
    </row>
    <row r="366" spans="1:12" s="4" customFormat="1" ht="21.95" customHeight="1">
      <c r="A366" s="56"/>
      <c r="B366" s="40" t="s">
        <v>764</v>
      </c>
      <c r="C366" s="40"/>
      <c r="D366" s="48" t="s">
        <v>765</v>
      </c>
      <c r="E366" s="48"/>
      <c r="F366" s="48"/>
      <c r="G366" s="18">
        <f>SUM(G367:G369)</f>
        <v>5.2900000000000009</v>
      </c>
      <c r="H366" s="18">
        <f>SUM(H367:H369)</f>
        <v>0</v>
      </c>
      <c r="I366" s="18">
        <f>SUM(I367:I369)</f>
        <v>0</v>
      </c>
      <c r="J366" s="18">
        <f>SUM(J367:J369)</f>
        <v>0</v>
      </c>
      <c r="K366" s="18">
        <f>SUM(K367:K369)</f>
        <v>5.2900000000000009</v>
      </c>
      <c r="L366" s="26"/>
    </row>
    <row r="367" spans="1:12" s="1" customFormat="1" ht="21.95" customHeight="1">
      <c r="A367" s="56"/>
      <c r="B367" s="40"/>
      <c r="C367" s="40"/>
      <c r="D367" s="19">
        <v>43081501</v>
      </c>
      <c r="E367" s="17" t="s">
        <v>766</v>
      </c>
      <c r="F367" s="17" t="s">
        <v>766</v>
      </c>
      <c r="G367" s="12">
        <f t="shared" ref="G367:G369" si="34">H367+I367+J367+K367</f>
        <v>2.06</v>
      </c>
      <c r="H367" s="20"/>
      <c r="I367" s="20"/>
      <c r="J367" s="20"/>
      <c r="K367" s="20">
        <v>2.06</v>
      </c>
      <c r="L367" s="16"/>
    </row>
    <row r="368" spans="1:12" s="1" customFormat="1" ht="21.95" customHeight="1">
      <c r="A368" s="56"/>
      <c r="B368" s="40"/>
      <c r="C368" s="40"/>
      <c r="D368" s="19">
        <v>43083101</v>
      </c>
      <c r="E368" s="17" t="s">
        <v>767</v>
      </c>
      <c r="F368" s="17" t="s">
        <v>768</v>
      </c>
      <c r="G368" s="12">
        <f t="shared" si="34"/>
        <v>3.16</v>
      </c>
      <c r="H368" s="20"/>
      <c r="I368" s="20"/>
      <c r="J368" s="20"/>
      <c r="K368" s="20">
        <v>3.16</v>
      </c>
      <c r="L368" s="16"/>
    </row>
    <row r="369" spans="1:12" s="1" customFormat="1" ht="21.95" customHeight="1">
      <c r="A369" s="56"/>
      <c r="B369" s="40"/>
      <c r="C369" s="40"/>
      <c r="D369" s="19">
        <v>43084501</v>
      </c>
      <c r="E369" s="17" t="s">
        <v>769</v>
      </c>
      <c r="F369" s="17" t="s">
        <v>770</v>
      </c>
      <c r="G369" s="12">
        <f t="shared" si="34"/>
        <v>7.0000000000000007E-2</v>
      </c>
      <c r="H369" s="20"/>
      <c r="I369" s="20"/>
      <c r="J369" s="20"/>
      <c r="K369" s="20">
        <v>7.0000000000000007E-2</v>
      </c>
      <c r="L369" s="16"/>
    </row>
    <row r="370" spans="1:12" s="1" customFormat="1" ht="21.95" customHeight="1">
      <c r="A370" s="56"/>
      <c r="B370" s="40" t="s">
        <v>771</v>
      </c>
      <c r="C370" s="40"/>
      <c r="D370" s="48" t="s">
        <v>772</v>
      </c>
      <c r="E370" s="48"/>
      <c r="F370" s="48"/>
      <c r="G370" s="18">
        <f>SUM(G371:G376)</f>
        <v>-16.649999999999999</v>
      </c>
      <c r="H370" s="18">
        <f>SUM(H371:H376)</f>
        <v>0</v>
      </c>
      <c r="I370" s="18">
        <f>SUM(I371:I376)</f>
        <v>0</v>
      </c>
      <c r="J370" s="18">
        <f>SUM(J371:J376)</f>
        <v>-20</v>
      </c>
      <c r="K370" s="18">
        <f>SUM(K371:K376)</f>
        <v>3.3499999999999996</v>
      </c>
      <c r="L370" s="14"/>
    </row>
    <row r="371" spans="1:12" s="1" customFormat="1" ht="21.95" customHeight="1">
      <c r="A371" s="56"/>
      <c r="B371" s="40"/>
      <c r="C371" s="40"/>
      <c r="D371" s="19">
        <v>43081301</v>
      </c>
      <c r="E371" s="17" t="s">
        <v>773</v>
      </c>
      <c r="F371" s="17" t="s">
        <v>774</v>
      </c>
      <c r="G371" s="12">
        <f t="shared" ref="G371:G376" si="35">H371+I371+J371+K371</f>
        <v>0.78</v>
      </c>
      <c r="H371" s="20"/>
      <c r="I371" s="20"/>
      <c r="J371" s="20"/>
      <c r="K371" s="20">
        <v>0.78</v>
      </c>
      <c r="L371" s="16"/>
    </row>
    <row r="372" spans="1:12" s="1" customFormat="1" ht="21.95" customHeight="1">
      <c r="A372" s="56"/>
      <c r="B372" s="40"/>
      <c r="C372" s="40"/>
      <c r="D372" s="19">
        <v>43083601</v>
      </c>
      <c r="E372" s="17" t="s">
        <v>775</v>
      </c>
      <c r="F372" s="17" t="s">
        <v>776</v>
      </c>
      <c r="G372" s="12">
        <f t="shared" si="35"/>
        <v>0.23</v>
      </c>
      <c r="H372" s="20"/>
      <c r="I372" s="20"/>
      <c r="J372" s="20"/>
      <c r="K372" s="20">
        <v>0.23</v>
      </c>
      <c r="L372" s="16"/>
    </row>
    <row r="373" spans="1:12" s="1" customFormat="1" ht="24.95" customHeight="1">
      <c r="A373" s="56"/>
      <c r="B373" s="40"/>
      <c r="C373" s="40"/>
      <c r="D373" s="19">
        <v>43084301</v>
      </c>
      <c r="E373" s="17" t="s">
        <v>777</v>
      </c>
      <c r="F373" s="17" t="s">
        <v>778</v>
      </c>
      <c r="G373" s="12">
        <f t="shared" si="35"/>
        <v>1.25</v>
      </c>
      <c r="H373" s="20"/>
      <c r="I373" s="20"/>
      <c r="J373" s="20"/>
      <c r="K373" s="20">
        <v>1.25</v>
      </c>
      <c r="L373" s="16"/>
    </row>
    <row r="374" spans="1:12" s="1" customFormat="1" ht="21.95" customHeight="1">
      <c r="A374" s="56"/>
      <c r="B374" s="40"/>
      <c r="C374" s="40"/>
      <c r="D374" s="19">
        <v>43084901</v>
      </c>
      <c r="E374" s="17" t="s">
        <v>779</v>
      </c>
      <c r="F374" s="17" t="s">
        <v>780</v>
      </c>
      <c r="G374" s="12">
        <f t="shared" si="35"/>
        <v>1.0900000000000001</v>
      </c>
      <c r="H374" s="20"/>
      <c r="I374" s="20"/>
      <c r="J374" s="20"/>
      <c r="K374" s="20">
        <v>1.0900000000000001</v>
      </c>
      <c r="L374" s="16"/>
    </row>
    <row r="375" spans="1:12" s="1" customFormat="1" ht="24.95" customHeight="1">
      <c r="A375" s="56"/>
      <c r="B375" s="40"/>
      <c r="C375" s="40"/>
      <c r="D375" s="19"/>
      <c r="E375" s="17" t="s">
        <v>781</v>
      </c>
      <c r="F375" s="32"/>
      <c r="G375" s="12">
        <f t="shared" si="35"/>
        <v>-10</v>
      </c>
      <c r="H375" s="20"/>
      <c r="I375" s="20"/>
      <c r="J375" s="20">
        <v>-10</v>
      </c>
      <c r="K375" s="20">
        <v>0</v>
      </c>
      <c r="L375" s="16"/>
    </row>
    <row r="376" spans="1:12" s="1" customFormat="1" ht="21.95" customHeight="1">
      <c r="A376" s="56"/>
      <c r="B376" s="40"/>
      <c r="C376" s="40"/>
      <c r="D376" s="19"/>
      <c r="E376" s="17" t="s">
        <v>782</v>
      </c>
      <c r="F376" s="32"/>
      <c r="G376" s="12">
        <f t="shared" si="35"/>
        <v>-10</v>
      </c>
      <c r="H376" s="20"/>
      <c r="I376" s="20"/>
      <c r="J376" s="20">
        <v>-10</v>
      </c>
      <c r="K376" s="20">
        <v>0</v>
      </c>
      <c r="L376" s="16"/>
    </row>
    <row r="377" spans="1:12" s="1" customFormat="1" ht="21.95" customHeight="1">
      <c r="A377" s="56"/>
      <c r="B377" s="40" t="s">
        <v>783</v>
      </c>
      <c r="C377" s="40"/>
      <c r="D377" s="48" t="s">
        <v>784</v>
      </c>
      <c r="E377" s="48"/>
      <c r="F377" s="48"/>
      <c r="G377" s="18">
        <f>SUM(G378:G380)</f>
        <v>4.83</v>
      </c>
      <c r="H377" s="18">
        <f>SUM(H378:H380)</f>
        <v>0</v>
      </c>
      <c r="I377" s="18">
        <f>SUM(I378:I380)</f>
        <v>0</v>
      </c>
      <c r="J377" s="18">
        <f>SUM(J378:J380)</f>
        <v>0</v>
      </c>
      <c r="K377" s="18">
        <f>SUM(K378:K380)</f>
        <v>4.83</v>
      </c>
      <c r="L377" s="14"/>
    </row>
    <row r="378" spans="1:12" s="1" customFormat="1" ht="21.95" customHeight="1">
      <c r="A378" s="56"/>
      <c r="B378" s="40"/>
      <c r="C378" s="40"/>
      <c r="D378" s="19">
        <v>43083701</v>
      </c>
      <c r="E378" s="17" t="s">
        <v>785</v>
      </c>
      <c r="F378" s="17" t="s">
        <v>786</v>
      </c>
      <c r="G378" s="12">
        <f t="shared" ref="G378:G380" si="36">H378+I378+J378+K378</f>
        <v>1.25</v>
      </c>
      <c r="H378" s="20"/>
      <c r="I378" s="20"/>
      <c r="J378" s="20"/>
      <c r="K378" s="20">
        <v>1.25</v>
      </c>
      <c r="L378" s="16"/>
    </row>
    <row r="379" spans="1:12" s="1" customFormat="1" ht="24.95" customHeight="1">
      <c r="A379" s="56"/>
      <c r="B379" s="40"/>
      <c r="C379" s="40"/>
      <c r="D379" s="19">
        <v>43084101</v>
      </c>
      <c r="E379" s="17" t="s">
        <v>787</v>
      </c>
      <c r="F379" s="17" t="s">
        <v>788</v>
      </c>
      <c r="G379" s="12">
        <f t="shared" si="36"/>
        <v>1.57</v>
      </c>
      <c r="H379" s="20"/>
      <c r="I379" s="20"/>
      <c r="J379" s="20"/>
      <c r="K379" s="20">
        <v>1.57</v>
      </c>
      <c r="L379" s="16"/>
    </row>
    <row r="380" spans="1:12" s="1" customFormat="1" ht="24.95" customHeight="1">
      <c r="A380" s="56"/>
      <c r="B380" s="40"/>
      <c r="C380" s="40"/>
      <c r="D380" s="19">
        <v>43083801</v>
      </c>
      <c r="E380" s="17" t="s">
        <v>789</v>
      </c>
      <c r="F380" s="17" t="s">
        <v>790</v>
      </c>
      <c r="G380" s="12">
        <f t="shared" si="36"/>
        <v>2.0099999999999998</v>
      </c>
      <c r="H380" s="20"/>
      <c r="I380" s="20"/>
      <c r="J380" s="20"/>
      <c r="K380" s="20">
        <v>2.0099999999999998</v>
      </c>
      <c r="L380" s="16"/>
    </row>
    <row r="381" spans="1:12" s="4" customFormat="1" ht="21.95" customHeight="1">
      <c r="A381" s="56"/>
      <c r="B381" s="52" t="s">
        <v>791</v>
      </c>
      <c r="C381" s="53"/>
      <c r="D381" s="48" t="s">
        <v>792</v>
      </c>
      <c r="E381" s="48"/>
      <c r="F381" s="48"/>
      <c r="G381" s="18">
        <f>SUM(G382:G386)</f>
        <v>4.8600000000000003</v>
      </c>
      <c r="H381" s="18">
        <f>SUM(H382:H386)</f>
        <v>0</v>
      </c>
      <c r="I381" s="18">
        <f>SUM(I382:I386)</f>
        <v>0</v>
      </c>
      <c r="J381" s="18">
        <f>SUM(J382:J386)</f>
        <v>0</v>
      </c>
      <c r="K381" s="18">
        <f>SUM(K382:K386)</f>
        <v>4.8600000000000003</v>
      </c>
      <c r="L381" s="26"/>
    </row>
    <row r="382" spans="1:12" s="1" customFormat="1" ht="21.95" customHeight="1">
      <c r="A382" s="56" t="s">
        <v>701</v>
      </c>
      <c r="B382" s="61" t="s">
        <v>791</v>
      </c>
      <c r="C382" s="62"/>
      <c r="D382" s="19">
        <v>43081901</v>
      </c>
      <c r="E382" s="17" t="s">
        <v>793</v>
      </c>
      <c r="F382" s="17" t="s">
        <v>794</v>
      </c>
      <c r="G382" s="12">
        <f t="shared" ref="G382:G386" si="37">H382+I382+J382+K382</f>
        <v>0.44</v>
      </c>
      <c r="H382" s="20"/>
      <c r="I382" s="20"/>
      <c r="J382" s="20"/>
      <c r="K382" s="20">
        <v>0.44</v>
      </c>
      <c r="L382" s="16"/>
    </row>
    <row r="383" spans="1:12" s="1" customFormat="1" ht="24.95" customHeight="1">
      <c r="A383" s="56"/>
      <c r="B383" s="61"/>
      <c r="C383" s="62"/>
      <c r="D383" s="19">
        <v>43082601</v>
      </c>
      <c r="E383" s="17" t="s">
        <v>795</v>
      </c>
      <c r="F383" s="17" t="s">
        <v>796</v>
      </c>
      <c r="G383" s="12">
        <f t="shared" si="37"/>
        <v>1.57</v>
      </c>
      <c r="H383" s="20"/>
      <c r="I383" s="20"/>
      <c r="J383" s="20"/>
      <c r="K383" s="20">
        <v>1.57</v>
      </c>
      <c r="L383" s="16"/>
    </row>
    <row r="384" spans="1:12" s="1" customFormat="1" ht="24.95" customHeight="1">
      <c r="A384" s="56"/>
      <c r="B384" s="61"/>
      <c r="C384" s="62"/>
      <c r="D384" s="19">
        <v>43082901</v>
      </c>
      <c r="E384" s="17" t="s">
        <v>797</v>
      </c>
      <c r="F384" s="17" t="s">
        <v>798</v>
      </c>
      <c r="G384" s="12">
        <f t="shared" si="37"/>
        <v>1.22</v>
      </c>
      <c r="H384" s="20"/>
      <c r="I384" s="20"/>
      <c r="J384" s="20"/>
      <c r="K384" s="20">
        <v>1.22</v>
      </c>
      <c r="L384" s="16"/>
    </row>
    <row r="385" spans="1:12" s="1" customFormat="1" ht="21.95" customHeight="1">
      <c r="A385" s="56"/>
      <c r="B385" s="61"/>
      <c r="C385" s="62"/>
      <c r="D385" s="19">
        <v>43082401</v>
      </c>
      <c r="E385" s="17" t="s">
        <v>799</v>
      </c>
      <c r="F385" s="17" t="s">
        <v>800</v>
      </c>
      <c r="G385" s="12">
        <f t="shared" si="37"/>
        <v>1.42</v>
      </c>
      <c r="H385" s="20"/>
      <c r="I385" s="20"/>
      <c r="J385" s="20"/>
      <c r="K385" s="20">
        <v>1.42</v>
      </c>
      <c r="L385" s="16"/>
    </row>
    <row r="386" spans="1:12" s="1" customFormat="1" ht="24.95" customHeight="1">
      <c r="A386" s="56"/>
      <c r="B386" s="63"/>
      <c r="C386" s="64"/>
      <c r="D386" s="19">
        <v>43084601</v>
      </c>
      <c r="E386" s="17" t="s">
        <v>801</v>
      </c>
      <c r="F386" s="17" t="s">
        <v>802</v>
      </c>
      <c r="G386" s="12">
        <f t="shared" si="37"/>
        <v>0.21</v>
      </c>
      <c r="H386" s="20"/>
      <c r="I386" s="20"/>
      <c r="J386" s="20"/>
      <c r="K386" s="20">
        <v>0.21</v>
      </c>
      <c r="L386" s="16"/>
    </row>
    <row r="387" spans="1:12" s="4" customFormat="1" ht="21.95" customHeight="1">
      <c r="A387" s="56" t="s">
        <v>803</v>
      </c>
      <c r="B387" s="48" t="s">
        <v>804</v>
      </c>
      <c r="C387" s="48"/>
      <c r="D387" s="48"/>
      <c r="E387" s="48"/>
      <c r="F387" s="48"/>
      <c r="G387" s="18">
        <f>G388+G399+G402+G405+G411</f>
        <v>23.87</v>
      </c>
      <c r="H387" s="18">
        <f>H388+H399+H402+H405+H411</f>
        <v>15</v>
      </c>
      <c r="I387" s="18">
        <f>I388+I399+I402+I405+I411</f>
        <v>8</v>
      </c>
      <c r="J387" s="18">
        <f>J388+J399+J402+J405+J411</f>
        <v>-45</v>
      </c>
      <c r="K387" s="18">
        <f>K388+K399+K402+K405+K411</f>
        <v>45.86999999999999</v>
      </c>
      <c r="L387" s="16"/>
    </row>
    <row r="388" spans="1:12" s="4" customFormat="1" ht="21.95" customHeight="1">
      <c r="A388" s="56"/>
      <c r="B388" s="55" t="s">
        <v>805</v>
      </c>
      <c r="C388" s="48" t="s">
        <v>806</v>
      </c>
      <c r="D388" s="48"/>
      <c r="E388" s="48"/>
      <c r="F388" s="48"/>
      <c r="G388" s="18">
        <f>SUM(G389:G398)</f>
        <v>21.400000000000006</v>
      </c>
      <c r="H388" s="18">
        <f>SUM(H389:H398)</f>
        <v>5</v>
      </c>
      <c r="I388" s="18">
        <f>SUM(I389:I398)</f>
        <v>8</v>
      </c>
      <c r="J388" s="18">
        <f>SUM(J389:J398)</f>
        <v>-20</v>
      </c>
      <c r="K388" s="18">
        <f>SUM(K389:K398)</f>
        <v>28.399999999999995</v>
      </c>
      <c r="L388" s="26"/>
    </row>
    <row r="389" spans="1:12" s="1" customFormat="1" ht="24.95" customHeight="1">
      <c r="A389" s="56"/>
      <c r="B389" s="55"/>
      <c r="C389" s="40" t="s">
        <v>807</v>
      </c>
      <c r="D389" s="19">
        <v>43011811</v>
      </c>
      <c r="E389" s="17" t="s">
        <v>808</v>
      </c>
      <c r="F389" s="17" t="s">
        <v>809</v>
      </c>
      <c r="G389" s="12">
        <f t="shared" ref="G389:G398" si="38">H389+I389+J389+K389</f>
        <v>3.51</v>
      </c>
      <c r="H389" s="20"/>
      <c r="I389" s="20"/>
      <c r="J389" s="20"/>
      <c r="K389" s="20">
        <v>3.51</v>
      </c>
      <c r="L389" s="16"/>
    </row>
    <row r="390" spans="1:12" s="1" customFormat="1" ht="21.95" customHeight="1">
      <c r="A390" s="56"/>
      <c r="B390" s="55"/>
      <c r="C390" s="40"/>
      <c r="D390" s="19">
        <v>43090901</v>
      </c>
      <c r="E390" s="17" t="s">
        <v>810</v>
      </c>
      <c r="F390" s="17" t="s">
        <v>811</v>
      </c>
      <c r="G390" s="12">
        <f t="shared" si="38"/>
        <v>0.69</v>
      </c>
      <c r="H390" s="20"/>
      <c r="I390" s="20"/>
      <c r="J390" s="20"/>
      <c r="K390" s="20">
        <v>0.69</v>
      </c>
      <c r="L390" s="16"/>
    </row>
    <row r="391" spans="1:12" s="1" customFormat="1" ht="24.95" customHeight="1">
      <c r="A391" s="56"/>
      <c r="B391" s="55"/>
      <c r="C391" s="40"/>
      <c r="D391" s="19">
        <v>43090701</v>
      </c>
      <c r="E391" s="17" t="s">
        <v>812</v>
      </c>
      <c r="F391" s="17" t="s">
        <v>813</v>
      </c>
      <c r="G391" s="12">
        <f t="shared" si="38"/>
        <v>16.84</v>
      </c>
      <c r="H391" s="20"/>
      <c r="I391" s="20">
        <v>8</v>
      </c>
      <c r="J391" s="20"/>
      <c r="K391" s="20">
        <v>8.84</v>
      </c>
      <c r="L391" s="16"/>
    </row>
    <row r="392" spans="1:12" s="1" customFormat="1" ht="24.95" customHeight="1">
      <c r="A392" s="56"/>
      <c r="B392" s="55"/>
      <c r="C392" s="40"/>
      <c r="D392" s="19">
        <v>43091001</v>
      </c>
      <c r="E392" s="17" t="s">
        <v>814</v>
      </c>
      <c r="F392" s="17" t="s">
        <v>815</v>
      </c>
      <c r="G392" s="12">
        <f t="shared" si="38"/>
        <v>1.93</v>
      </c>
      <c r="H392" s="20"/>
      <c r="I392" s="20"/>
      <c r="J392" s="20"/>
      <c r="K392" s="20">
        <v>1.93</v>
      </c>
      <c r="L392" s="16"/>
    </row>
    <row r="393" spans="1:12" s="1" customFormat="1" ht="24.95" customHeight="1">
      <c r="A393" s="56"/>
      <c r="B393" s="55"/>
      <c r="C393" s="40"/>
      <c r="D393" s="19">
        <v>43092101</v>
      </c>
      <c r="E393" s="17" t="s">
        <v>816</v>
      </c>
      <c r="F393" s="17" t="s">
        <v>817</v>
      </c>
      <c r="G393" s="12">
        <f t="shared" si="38"/>
        <v>2.33</v>
      </c>
      <c r="H393" s="20"/>
      <c r="I393" s="20"/>
      <c r="J393" s="20"/>
      <c r="K393" s="20">
        <v>2.33</v>
      </c>
      <c r="L393" s="16"/>
    </row>
    <row r="394" spans="1:12" s="1" customFormat="1" ht="24.95" customHeight="1">
      <c r="A394" s="56"/>
      <c r="B394" s="55"/>
      <c r="C394" s="40"/>
      <c r="D394" s="19">
        <v>43092201</v>
      </c>
      <c r="E394" s="17" t="s">
        <v>818</v>
      </c>
      <c r="F394" s="17" t="s">
        <v>819</v>
      </c>
      <c r="G394" s="12">
        <f t="shared" si="38"/>
        <v>11.7</v>
      </c>
      <c r="H394" s="20">
        <v>5</v>
      </c>
      <c r="I394" s="20"/>
      <c r="J394" s="20"/>
      <c r="K394" s="20">
        <v>6.7</v>
      </c>
      <c r="L394" s="16"/>
    </row>
    <row r="395" spans="1:12" s="1" customFormat="1" ht="24.95" customHeight="1">
      <c r="A395" s="56"/>
      <c r="B395" s="55"/>
      <c r="C395" s="40"/>
      <c r="D395" s="19">
        <v>43092301</v>
      </c>
      <c r="E395" s="17" t="s">
        <v>820</v>
      </c>
      <c r="F395" s="17" t="s">
        <v>821</v>
      </c>
      <c r="G395" s="12">
        <f t="shared" si="38"/>
        <v>1.7</v>
      </c>
      <c r="H395" s="20"/>
      <c r="I395" s="20"/>
      <c r="J395" s="20"/>
      <c r="K395" s="20">
        <v>1.7</v>
      </c>
      <c r="L395" s="16"/>
    </row>
    <row r="396" spans="1:12" s="1" customFormat="1" ht="21.95" customHeight="1">
      <c r="A396" s="56"/>
      <c r="B396" s="55"/>
      <c r="C396" s="40"/>
      <c r="D396" s="19">
        <v>43092401</v>
      </c>
      <c r="E396" s="17" t="s">
        <v>822</v>
      </c>
      <c r="F396" s="17" t="s">
        <v>823</v>
      </c>
      <c r="G396" s="12">
        <f t="shared" si="38"/>
        <v>2.7</v>
      </c>
      <c r="H396" s="20"/>
      <c r="I396" s="20"/>
      <c r="J396" s="20"/>
      <c r="K396" s="20">
        <v>2.7</v>
      </c>
      <c r="L396" s="16"/>
    </row>
    <row r="397" spans="1:12" s="1" customFormat="1" ht="21.95" customHeight="1">
      <c r="A397" s="56"/>
      <c r="B397" s="55"/>
      <c r="C397" s="40"/>
      <c r="D397" s="19"/>
      <c r="E397" s="17" t="s">
        <v>824</v>
      </c>
      <c r="F397" s="32"/>
      <c r="G397" s="12">
        <f t="shared" si="38"/>
        <v>-10</v>
      </c>
      <c r="H397" s="20"/>
      <c r="I397" s="20"/>
      <c r="J397" s="20">
        <v>-10</v>
      </c>
      <c r="K397" s="20">
        <v>0</v>
      </c>
      <c r="L397" s="16"/>
    </row>
    <row r="398" spans="1:12" s="1" customFormat="1" ht="21.95" customHeight="1">
      <c r="A398" s="56"/>
      <c r="B398" s="55"/>
      <c r="C398" s="40"/>
      <c r="D398" s="19"/>
      <c r="E398" s="17" t="s">
        <v>825</v>
      </c>
      <c r="F398" s="32"/>
      <c r="G398" s="12">
        <f t="shared" si="38"/>
        <v>-10</v>
      </c>
      <c r="H398" s="20"/>
      <c r="I398" s="20"/>
      <c r="J398" s="20">
        <v>-10</v>
      </c>
      <c r="K398" s="20">
        <v>0</v>
      </c>
      <c r="L398" s="16"/>
    </row>
    <row r="399" spans="1:12" s="4" customFormat="1" ht="21.95" customHeight="1">
      <c r="A399" s="56"/>
      <c r="B399" s="54" t="s">
        <v>826</v>
      </c>
      <c r="C399" s="54"/>
      <c r="D399" s="48" t="s">
        <v>827</v>
      </c>
      <c r="E399" s="48"/>
      <c r="F399" s="48"/>
      <c r="G399" s="18">
        <f>SUM(G400:G401)</f>
        <v>3.5300000000000002</v>
      </c>
      <c r="H399" s="18">
        <f>SUM(H400:H401)</f>
        <v>0</v>
      </c>
      <c r="I399" s="18">
        <f>SUM(I400:I401)</f>
        <v>0</v>
      </c>
      <c r="J399" s="18">
        <f>SUM(J400:J401)</f>
        <v>0</v>
      </c>
      <c r="K399" s="18">
        <f>SUM(K400:K401)</f>
        <v>3.5300000000000002</v>
      </c>
      <c r="L399" s="26"/>
    </row>
    <row r="400" spans="1:12" s="1" customFormat="1" ht="24.95" customHeight="1">
      <c r="A400" s="56" t="s">
        <v>803</v>
      </c>
      <c r="B400" s="54" t="s">
        <v>826</v>
      </c>
      <c r="C400" s="54"/>
      <c r="D400" s="19">
        <v>43091701</v>
      </c>
      <c r="E400" s="17" t="s">
        <v>828</v>
      </c>
      <c r="F400" s="17" t="s">
        <v>829</v>
      </c>
      <c r="G400" s="12">
        <f t="shared" ref="G400:G404" si="39">H400+I400+J400+K400</f>
        <v>0.68</v>
      </c>
      <c r="H400" s="20"/>
      <c r="I400" s="20"/>
      <c r="J400" s="20"/>
      <c r="K400" s="20">
        <v>0.68</v>
      </c>
      <c r="L400" s="16"/>
    </row>
    <row r="401" spans="1:12" s="1" customFormat="1" ht="21.95" customHeight="1">
      <c r="A401" s="56"/>
      <c r="B401" s="54"/>
      <c r="C401" s="54"/>
      <c r="D401" s="19">
        <v>43092601</v>
      </c>
      <c r="E401" s="17" t="s">
        <v>830</v>
      </c>
      <c r="F401" s="17" t="s">
        <v>831</v>
      </c>
      <c r="G401" s="12">
        <f t="shared" si="39"/>
        <v>2.85</v>
      </c>
      <c r="H401" s="20"/>
      <c r="I401" s="20"/>
      <c r="J401" s="20"/>
      <c r="K401" s="20">
        <v>2.85</v>
      </c>
      <c r="L401" s="16"/>
    </row>
    <row r="402" spans="1:12" s="1" customFormat="1" ht="21.95" customHeight="1">
      <c r="A402" s="56"/>
      <c r="B402" s="40" t="s">
        <v>832</v>
      </c>
      <c r="C402" s="40"/>
      <c r="D402" s="48" t="s">
        <v>833</v>
      </c>
      <c r="E402" s="48"/>
      <c r="F402" s="48"/>
      <c r="G402" s="18">
        <f>SUM(G403:G404)</f>
        <v>9.02</v>
      </c>
      <c r="H402" s="18">
        <f>SUM(H403:H404)</f>
        <v>5</v>
      </c>
      <c r="I402" s="18">
        <f>SUM(I403:I404)</f>
        <v>0</v>
      </c>
      <c r="J402" s="18">
        <f>SUM(J403:J404)</f>
        <v>0</v>
      </c>
      <c r="K402" s="18">
        <f>SUM(K403:K404)</f>
        <v>4.0200000000000005</v>
      </c>
      <c r="L402" s="14"/>
    </row>
    <row r="403" spans="1:12" s="1" customFormat="1" ht="24.95" customHeight="1">
      <c r="A403" s="56"/>
      <c r="B403" s="40"/>
      <c r="C403" s="40"/>
      <c r="D403" s="19">
        <v>43091901</v>
      </c>
      <c r="E403" s="17" t="s">
        <v>834</v>
      </c>
      <c r="F403" s="17" t="s">
        <v>835</v>
      </c>
      <c r="G403" s="12">
        <f t="shared" si="39"/>
        <v>0.28000000000000003</v>
      </c>
      <c r="H403" s="20"/>
      <c r="I403" s="20"/>
      <c r="J403" s="20"/>
      <c r="K403" s="20">
        <v>0.28000000000000003</v>
      </c>
      <c r="L403" s="16"/>
    </row>
    <row r="404" spans="1:12" s="1" customFormat="1" ht="21.95" customHeight="1">
      <c r="A404" s="56"/>
      <c r="B404" s="40"/>
      <c r="C404" s="40"/>
      <c r="D404" s="19">
        <v>43092001</v>
      </c>
      <c r="E404" s="17" t="s">
        <v>836</v>
      </c>
      <c r="F404" s="17" t="s">
        <v>837</v>
      </c>
      <c r="G404" s="12">
        <f t="shared" si="39"/>
        <v>8.74</v>
      </c>
      <c r="H404" s="20">
        <v>5</v>
      </c>
      <c r="I404" s="20"/>
      <c r="J404" s="20"/>
      <c r="K404" s="20">
        <v>3.74</v>
      </c>
      <c r="L404" s="16"/>
    </row>
    <row r="405" spans="1:12" s="4" customFormat="1" ht="21.95" customHeight="1">
      <c r="A405" s="56"/>
      <c r="B405" s="40" t="s">
        <v>838</v>
      </c>
      <c r="C405" s="40"/>
      <c r="D405" s="48" t="s">
        <v>839</v>
      </c>
      <c r="E405" s="48"/>
      <c r="F405" s="48"/>
      <c r="G405" s="18">
        <f>SUM(G406:G410)</f>
        <v>-7.42</v>
      </c>
      <c r="H405" s="18">
        <f>SUM(H406:H410)</f>
        <v>0</v>
      </c>
      <c r="I405" s="18">
        <f>SUM(I406:I410)</f>
        <v>0</v>
      </c>
      <c r="J405" s="18">
        <f>SUM(J406:J410)</f>
        <v>-10</v>
      </c>
      <c r="K405" s="18">
        <f>SUM(K406:K410)</f>
        <v>2.58</v>
      </c>
      <c r="L405" s="26"/>
    </row>
    <row r="406" spans="1:12" s="1" customFormat="1" ht="24.95" customHeight="1">
      <c r="A406" s="56"/>
      <c r="B406" s="40"/>
      <c r="C406" s="40"/>
      <c r="D406" s="19">
        <v>43090401</v>
      </c>
      <c r="E406" s="17" t="s">
        <v>840</v>
      </c>
      <c r="F406" s="17" t="s">
        <v>841</v>
      </c>
      <c r="G406" s="12">
        <f t="shared" ref="G406:G410" si="40">H406+I406+J406+K406</f>
        <v>0.45</v>
      </c>
      <c r="H406" s="20"/>
      <c r="I406" s="20"/>
      <c r="J406" s="20"/>
      <c r="K406" s="20">
        <v>0.45</v>
      </c>
      <c r="L406" s="16"/>
    </row>
    <row r="407" spans="1:12" s="1" customFormat="1" ht="21.95" customHeight="1">
      <c r="A407" s="56"/>
      <c r="B407" s="40"/>
      <c r="C407" s="40"/>
      <c r="D407" s="19">
        <v>43091501</v>
      </c>
      <c r="E407" s="17" t="s">
        <v>842</v>
      </c>
      <c r="F407" s="17" t="s">
        <v>843</v>
      </c>
      <c r="G407" s="12">
        <f t="shared" si="40"/>
        <v>0.14000000000000001</v>
      </c>
      <c r="H407" s="20"/>
      <c r="I407" s="20"/>
      <c r="J407" s="20"/>
      <c r="K407" s="20">
        <v>0.14000000000000001</v>
      </c>
      <c r="L407" s="16"/>
    </row>
    <row r="408" spans="1:12" s="1" customFormat="1" ht="21.95" customHeight="1">
      <c r="A408" s="56"/>
      <c r="B408" s="40"/>
      <c r="C408" s="40"/>
      <c r="D408" s="19">
        <v>43091401</v>
      </c>
      <c r="E408" s="17" t="s">
        <v>844</v>
      </c>
      <c r="F408" s="17" t="s">
        <v>845</v>
      </c>
      <c r="G408" s="12">
        <f t="shared" si="40"/>
        <v>0.96</v>
      </c>
      <c r="H408" s="20"/>
      <c r="I408" s="20"/>
      <c r="J408" s="20"/>
      <c r="K408" s="20">
        <v>0.96</v>
      </c>
      <c r="L408" s="16"/>
    </row>
    <row r="409" spans="1:12" s="1" customFormat="1" ht="21.95" customHeight="1">
      <c r="A409" s="56"/>
      <c r="B409" s="40"/>
      <c r="C409" s="40"/>
      <c r="D409" s="19">
        <v>43091601</v>
      </c>
      <c r="E409" s="17" t="s">
        <v>846</v>
      </c>
      <c r="F409" s="17" t="s">
        <v>847</v>
      </c>
      <c r="G409" s="12">
        <f t="shared" si="40"/>
        <v>1.03</v>
      </c>
      <c r="H409" s="20"/>
      <c r="I409" s="20"/>
      <c r="J409" s="20"/>
      <c r="K409" s="20">
        <v>1.03</v>
      </c>
      <c r="L409" s="16"/>
    </row>
    <row r="410" spans="1:12" s="1" customFormat="1" ht="21.95" customHeight="1">
      <c r="A410" s="56"/>
      <c r="B410" s="40"/>
      <c r="C410" s="40"/>
      <c r="D410" s="19"/>
      <c r="E410" s="17" t="s">
        <v>848</v>
      </c>
      <c r="F410" s="32"/>
      <c r="G410" s="12">
        <f t="shared" si="40"/>
        <v>-10</v>
      </c>
      <c r="H410" s="20"/>
      <c r="I410" s="20"/>
      <c r="J410" s="20">
        <v>-10</v>
      </c>
      <c r="K410" s="20">
        <v>0</v>
      </c>
      <c r="L410" s="16"/>
    </row>
    <row r="411" spans="1:12" s="1" customFormat="1" ht="21.95" customHeight="1">
      <c r="A411" s="56"/>
      <c r="B411" s="40" t="s">
        <v>849</v>
      </c>
      <c r="C411" s="40"/>
      <c r="D411" s="48" t="s">
        <v>850</v>
      </c>
      <c r="E411" s="48"/>
      <c r="F411" s="48"/>
      <c r="G411" s="18">
        <f>SUM(G412:G415)</f>
        <v>-2.66</v>
      </c>
      <c r="H411" s="18">
        <f>SUM(H412:H415)</f>
        <v>5</v>
      </c>
      <c r="I411" s="18">
        <f>SUM(I412:I415)</f>
        <v>0</v>
      </c>
      <c r="J411" s="18">
        <f>SUM(J412:J415)</f>
        <v>-15</v>
      </c>
      <c r="K411" s="18">
        <f>SUM(K412:K415)</f>
        <v>7.34</v>
      </c>
      <c r="L411" s="14"/>
    </row>
    <row r="412" spans="1:12" s="1" customFormat="1" ht="21.95" customHeight="1">
      <c r="A412" s="56"/>
      <c r="B412" s="40"/>
      <c r="C412" s="40"/>
      <c r="D412" s="19">
        <v>43091301</v>
      </c>
      <c r="E412" s="17" t="s">
        <v>851</v>
      </c>
      <c r="F412" s="17" t="s">
        <v>852</v>
      </c>
      <c r="G412" s="12">
        <f t="shared" ref="G412:G415" si="41">H412+I412+J412+K412</f>
        <v>0.06</v>
      </c>
      <c r="H412" s="20"/>
      <c r="I412" s="20"/>
      <c r="J412" s="20"/>
      <c r="K412" s="20">
        <v>0.06</v>
      </c>
      <c r="L412" s="16"/>
    </row>
    <row r="413" spans="1:12" s="1" customFormat="1" ht="21.95" customHeight="1">
      <c r="A413" s="56"/>
      <c r="B413" s="40"/>
      <c r="C413" s="40"/>
      <c r="D413" s="19">
        <v>43091201</v>
      </c>
      <c r="E413" s="17" t="s">
        <v>853</v>
      </c>
      <c r="F413" s="17" t="s">
        <v>854</v>
      </c>
      <c r="G413" s="12">
        <f t="shared" si="41"/>
        <v>2.14</v>
      </c>
      <c r="H413" s="20"/>
      <c r="I413" s="20"/>
      <c r="J413" s="20"/>
      <c r="K413" s="20">
        <v>2.14</v>
      </c>
      <c r="L413" s="16"/>
    </row>
    <row r="414" spans="1:12" s="1" customFormat="1" ht="24.95" customHeight="1">
      <c r="A414" s="56"/>
      <c r="B414" s="40"/>
      <c r="C414" s="40"/>
      <c r="D414" s="19">
        <v>43092501</v>
      </c>
      <c r="E414" s="17" t="s">
        <v>855</v>
      </c>
      <c r="F414" s="17" t="s">
        <v>856</v>
      </c>
      <c r="G414" s="12">
        <f t="shared" si="41"/>
        <v>10.14</v>
      </c>
      <c r="H414" s="20">
        <v>5</v>
      </c>
      <c r="I414" s="20"/>
      <c r="J414" s="20"/>
      <c r="K414" s="20">
        <v>5.14</v>
      </c>
      <c r="L414" s="16"/>
    </row>
    <row r="415" spans="1:12" s="1" customFormat="1" ht="21.95" customHeight="1">
      <c r="A415" s="56"/>
      <c r="B415" s="40"/>
      <c r="C415" s="40"/>
      <c r="D415" s="19"/>
      <c r="E415" s="17" t="s">
        <v>857</v>
      </c>
      <c r="F415" s="32"/>
      <c r="G415" s="12">
        <f t="shared" si="41"/>
        <v>-15</v>
      </c>
      <c r="H415" s="20"/>
      <c r="I415" s="20"/>
      <c r="J415" s="20">
        <v>-15</v>
      </c>
      <c r="K415" s="20">
        <v>0</v>
      </c>
      <c r="L415" s="16" t="s">
        <v>542</v>
      </c>
    </row>
    <row r="416" spans="1:12" s="4" customFormat="1" ht="21.95" customHeight="1">
      <c r="A416" s="55" t="s">
        <v>858</v>
      </c>
      <c r="B416" s="48" t="s">
        <v>859</v>
      </c>
      <c r="C416" s="48"/>
      <c r="D416" s="48"/>
      <c r="E416" s="48"/>
      <c r="F416" s="48"/>
      <c r="G416" s="18">
        <f>G417+G432+G435+G441+G444+G448+G451+G455+G456+G457</f>
        <v>95.3</v>
      </c>
      <c r="H416" s="18">
        <f>H417+H432+H435+H441+H444+H448+H451+H455+H456+H457</f>
        <v>15</v>
      </c>
      <c r="I416" s="18">
        <f>I417+I432+I435+I441+I444+I448+I451+I455+I456+I457</f>
        <v>10</v>
      </c>
      <c r="J416" s="18">
        <f>J417+J432+J435+J441+J444+J448+J451+J455+J456+J457</f>
        <v>0</v>
      </c>
      <c r="K416" s="18">
        <f>K417+K432+K435+K441+K444+K448+K451+K455+K456+K457</f>
        <v>70.300000000000011</v>
      </c>
      <c r="L416" s="16"/>
    </row>
    <row r="417" spans="1:12" s="4" customFormat="1" ht="21.95" customHeight="1">
      <c r="A417" s="55"/>
      <c r="B417" s="55" t="s">
        <v>860</v>
      </c>
      <c r="C417" s="48" t="s">
        <v>861</v>
      </c>
      <c r="D417" s="48"/>
      <c r="E417" s="48"/>
      <c r="F417" s="48"/>
      <c r="G417" s="18">
        <f>SUM(G418:G431)</f>
        <v>73.099999999999994</v>
      </c>
      <c r="H417" s="18">
        <f>SUM(H418:H431)</f>
        <v>15</v>
      </c>
      <c r="I417" s="18">
        <f>SUM(I418:I431)</f>
        <v>10</v>
      </c>
      <c r="J417" s="18">
        <f>SUM(J418:J431)</f>
        <v>0</v>
      </c>
      <c r="K417" s="18">
        <f>SUM(K418:K431)</f>
        <v>48.1</v>
      </c>
      <c r="L417" s="26"/>
    </row>
    <row r="418" spans="1:12" s="1" customFormat="1" ht="24.95" customHeight="1">
      <c r="A418" s="55"/>
      <c r="B418" s="55"/>
      <c r="C418" s="30" t="s">
        <v>862</v>
      </c>
      <c r="D418" s="19">
        <v>43101001</v>
      </c>
      <c r="E418" s="17" t="s">
        <v>863</v>
      </c>
      <c r="F418" s="17" t="s">
        <v>864</v>
      </c>
      <c r="G418" s="12">
        <f t="shared" ref="G418:G431" si="42">H418+I418+J418+K418</f>
        <v>8.7799999999999994</v>
      </c>
      <c r="H418" s="20">
        <v>5</v>
      </c>
      <c r="I418" s="20"/>
      <c r="J418" s="20"/>
      <c r="K418" s="20">
        <v>3.78</v>
      </c>
      <c r="L418" s="16"/>
    </row>
    <row r="419" spans="1:12" s="1" customFormat="1" ht="21.95" customHeight="1">
      <c r="A419" s="55" t="s">
        <v>858</v>
      </c>
      <c r="B419" s="44" t="s">
        <v>860</v>
      </c>
      <c r="C419" s="55" t="s">
        <v>862</v>
      </c>
      <c r="D419" s="19">
        <v>43102901</v>
      </c>
      <c r="E419" s="17" t="s">
        <v>865</v>
      </c>
      <c r="F419" s="17" t="s">
        <v>866</v>
      </c>
      <c r="G419" s="12">
        <f t="shared" si="42"/>
        <v>12.52</v>
      </c>
      <c r="H419" s="20">
        <v>5</v>
      </c>
      <c r="I419" s="20"/>
      <c r="J419" s="20"/>
      <c r="K419" s="20">
        <v>7.52</v>
      </c>
      <c r="L419" s="16"/>
    </row>
    <row r="420" spans="1:12" s="1" customFormat="1" ht="24.95" customHeight="1">
      <c r="A420" s="55"/>
      <c r="B420" s="44"/>
      <c r="C420" s="55"/>
      <c r="D420" s="19">
        <v>43103001</v>
      </c>
      <c r="E420" s="17" t="s">
        <v>867</v>
      </c>
      <c r="F420" s="17" t="s">
        <v>868</v>
      </c>
      <c r="G420" s="12">
        <f t="shared" si="42"/>
        <v>24.54</v>
      </c>
      <c r="H420" s="20"/>
      <c r="I420" s="20">
        <v>10</v>
      </c>
      <c r="J420" s="20"/>
      <c r="K420" s="20">
        <v>14.54</v>
      </c>
      <c r="L420" s="16"/>
    </row>
    <row r="421" spans="1:12" s="1" customFormat="1" ht="24.95" customHeight="1">
      <c r="A421" s="55"/>
      <c r="B421" s="44"/>
      <c r="C421" s="55"/>
      <c r="D421" s="19">
        <v>43102401</v>
      </c>
      <c r="E421" s="17" t="s">
        <v>869</v>
      </c>
      <c r="F421" s="17" t="s">
        <v>870</v>
      </c>
      <c r="G421" s="12">
        <f t="shared" si="42"/>
        <v>1.35</v>
      </c>
      <c r="H421" s="20"/>
      <c r="I421" s="20"/>
      <c r="J421" s="20"/>
      <c r="K421" s="20">
        <v>1.35</v>
      </c>
      <c r="L421" s="16"/>
    </row>
    <row r="422" spans="1:12" s="1" customFormat="1" ht="21.95" customHeight="1">
      <c r="A422" s="55"/>
      <c r="B422" s="44"/>
      <c r="C422" s="55"/>
      <c r="D422" s="19">
        <v>43101901</v>
      </c>
      <c r="E422" s="17" t="s">
        <v>871</v>
      </c>
      <c r="F422" s="17" t="s">
        <v>872</v>
      </c>
      <c r="G422" s="12">
        <f t="shared" si="42"/>
        <v>0.54</v>
      </c>
      <c r="H422" s="20"/>
      <c r="I422" s="20"/>
      <c r="J422" s="20"/>
      <c r="K422" s="20">
        <v>0.54</v>
      </c>
      <c r="L422" s="16"/>
    </row>
    <row r="423" spans="1:12" s="1" customFormat="1" ht="24.95" customHeight="1">
      <c r="A423" s="55"/>
      <c r="B423" s="44"/>
      <c r="C423" s="55"/>
      <c r="D423" s="19">
        <v>43103201</v>
      </c>
      <c r="E423" s="17" t="s">
        <v>873</v>
      </c>
      <c r="F423" s="17" t="s">
        <v>874</v>
      </c>
      <c r="G423" s="12">
        <f t="shared" si="42"/>
        <v>2.0699999999999998</v>
      </c>
      <c r="H423" s="20"/>
      <c r="I423" s="20"/>
      <c r="J423" s="20"/>
      <c r="K423" s="20">
        <v>2.0699999999999998</v>
      </c>
      <c r="L423" s="16"/>
    </row>
    <row r="424" spans="1:12" s="1" customFormat="1" ht="24.95" customHeight="1">
      <c r="A424" s="55"/>
      <c r="B424" s="44"/>
      <c r="C424" s="55"/>
      <c r="D424" s="19">
        <v>43103701</v>
      </c>
      <c r="E424" s="17" t="s">
        <v>875</v>
      </c>
      <c r="F424" s="17" t="s">
        <v>876</v>
      </c>
      <c r="G424" s="12">
        <f t="shared" si="42"/>
        <v>3.78</v>
      </c>
      <c r="H424" s="20"/>
      <c r="I424" s="20"/>
      <c r="J424" s="20"/>
      <c r="K424" s="20">
        <v>3.78</v>
      </c>
      <c r="L424" s="16"/>
    </row>
    <row r="425" spans="1:12" s="1" customFormat="1" ht="21.95" customHeight="1">
      <c r="A425" s="55"/>
      <c r="B425" s="44"/>
      <c r="C425" s="40" t="s">
        <v>877</v>
      </c>
      <c r="D425" s="19">
        <v>43101401</v>
      </c>
      <c r="E425" s="17" t="s">
        <v>878</v>
      </c>
      <c r="F425" s="17" t="s">
        <v>879</v>
      </c>
      <c r="G425" s="12">
        <f t="shared" si="42"/>
        <v>11.940000000000001</v>
      </c>
      <c r="H425" s="20">
        <v>5</v>
      </c>
      <c r="I425" s="20"/>
      <c r="J425" s="20"/>
      <c r="K425" s="20">
        <v>6.94</v>
      </c>
      <c r="L425" s="16"/>
    </row>
    <row r="426" spans="1:12" s="1" customFormat="1" ht="21.95" customHeight="1">
      <c r="A426" s="55"/>
      <c r="B426" s="44"/>
      <c r="C426" s="40"/>
      <c r="D426" s="19">
        <v>43101601</v>
      </c>
      <c r="E426" s="17" t="s">
        <v>880</v>
      </c>
      <c r="F426" s="17" t="s">
        <v>881</v>
      </c>
      <c r="G426" s="12">
        <f t="shared" si="42"/>
        <v>0.68</v>
      </c>
      <c r="H426" s="20"/>
      <c r="I426" s="20"/>
      <c r="J426" s="20"/>
      <c r="K426" s="20">
        <v>0.68</v>
      </c>
      <c r="L426" s="16"/>
    </row>
    <row r="427" spans="1:12" s="1" customFormat="1" ht="24.95" customHeight="1">
      <c r="A427" s="55"/>
      <c r="B427" s="44"/>
      <c r="C427" s="40"/>
      <c r="D427" s="19">
        <v>43103101</v>
      </c>
      <c r="E427" s="17" t="s">
        <v>882</v>
      </c>
      <c r="F427" s="17" t="s">
        <v>883</v>
      </c>
      <c r="G427" s="12">
        <f t="shared" si="42"/>
        <v>3.04</v>
      </c>
      <c r="H427" s="20"/>
      <c r="I427" s="20"/>
      <c r="J427" s="20"/>
      <c r="K427" s="20">
        <v>3.04</v>
      </c>
      <c r="L427" s="16"/>
    </row>
    <row r="428" spans="1:12" s="1" customFormat="1" ht="24.95" customHeight="1">
      <c r="A428" s="55"/>
      <c r="B428" s="44"/>
      <c r="C428" s="40"/>
      <c r="D428" s="19">
        <v>43102801</v>
      </c>
      <c r="E428" s="17" t="s">
        <v>884</v>
      </c>
      <c r="F428" s="17" t="s">
        <v>885</v>
      </c>
      <c r="G428" s="12">
        <f t="shared" si="42"/>
        <v>1.6</v>
      </c>
      <c r="H428" s="20"/>
      <c r="I428" s="20"/>
      <c r="J428" s="20"/>
      <c r="K428" s="20">
        <v>1.6</v>
      </c>
      <c r="L428" s="16"/>
    </row>
    <row r="429" spans="1:12" s="1" customFormat="1" ht="21.95" customHeight="1">
      <c r="A429" s="55"/>
      <c r="B429" s="44"/>
      <c r="C429" s="40"/>
      <c r="D429" s="19">
        <v>43103501</v>
      </c>
      <c r="E429" s="17" t="s">
        <v>886</v>
      </c>
      <c r="F429" s="17" t="s">
        <v>887</v>
      </c>
      <c r="G429" s="12">
        <f t="shared" si="42"/>
        <v>2.1</v>
      </c>
      <c r="H429" s="20"/>
      <c r="I429" s="20"/>
      <c r="J429" s="20"/>
      <c r="K429" s="20">
        <v>2.1</v>
      </c>
      <c r="L429" s="16"/>
    </row>
    <row r="430" spans="1:12" s="1" customFormat="1" ht="21.95" customHeight="1">
      <c r="A430" s="55"/>
      <c r="B430" s="44"/>
      <c r="C430" s="40"/>
      <c r="D430" s="19">
        <v>43103601</v>
      </c>
      <c r="E430" s="17" t="s">
        <v>888</v>
      </c>
      <c r="F430" s="17" t="s">
        <v>889</v>
      </c>
      <c r="G430" s="12">
        <f t="shared" si="42"/>
        <v>0.02</v>
      </c>
      <c r="H430" s="20"/>
      <c r="I430" s="20"/>
      <c r="J430" s="20"/>
      <c r="K430" s="20">
        <v>0.02</v>
      </c>
      <c r="L430" s="16"/>
    </row>
    <row r="431" spans="1:12" s="1" customFormat="1" ht="21.95" customHeight="1">
      <c r="A431" s="55"/>
      <c r="B431" s="44"/>
      <c r="C431" s="40"/>
      <c r="D431" s="19">
        <v>43104301</v>
      </c>
      <c r="E431" s="17" t="s">
        <v>890</v>
      </c>
      <c r="F431" s="17" t="s">
        <v>891</v>
      </c>
      <c r="G431" s="12">
        <f t="shared" si="42"/>
        <v>0.14000000000000001</v>
      </c>
      <c r="H431" s="20"/>
      <c r="I431" s="20"/>
      <c r="J431" s="20"/>
      <c r="K431" s="20">
        <v>0.14000000000000001</v>
      </c>
      <c r="L431" s="16"/>
    </row>
    <row r="432" spans="1:12" s="4" customFormat="1" ht="21.95" customHeight="1">
      <c r="A432" s="55"/>
      <c r="B432" s="40" t="s">
        <v>892</v>
      </c>
      <c r="C432" s="40"/>
      <c r="D432" s="48" t="s">
        <v>893</v>
      </c>
      <c r="E432" s="48"/>
      <c r="F432" s="48"/>
      <c r="G432" s="18">
        <f>SUM(G433:G434)</f>
        <v>2.91</v>
      </c>
      <c r="H432" s="18">
        <f>SUM(H433:H434)</f>
        <v>0</v>
      </c>
      <c r="I432" s="18">
        <f>SUM(I433:I434)</f>
        <v>0</v>
      </c>
      <c r="J432" s="18">
        <f>SUM(J433:J434)</f>
        <v>0</v>
      </c>
      <c r="K432" s="18">
        <f>SUM(K433:K434)</f>
        <v>2.91</v>
      </c>
      <c r="L432" s="26"/>
    </row>
    <row r="433" spans="1:12" s="1" customFormat="1" ht="21.95" customHeight="1">
      <c r="A433" s="55"/>
      <c r="B433" s="40"/>
      <c r="C433" s="40"/>
      <c r="D433" s="19">
        <v>43101201</v>
      </c>
      <c r="E433" s="17" t="s">
        <v>894</v>
      </c>
      <c r="F433" s="17" t="s">
        <v>895</v>
      </c>
      <c r="G433" s="12">
        <f t="shared" ref="G433:G440" si="43">H433+I433+J433+K433</f>
        <v>0.17</v>
      </c>
      <c r="H433" s="20"/>
      <c r="I433" s="20"/>
      <c r="J433" s="20"/>
      <c r="K433" s="20">
        <v>0.17</v>
      </c>
      <c r="L433" s="16"/>
    </row>
    <row r="434" spans="1:12" s="1" customFormat="1" ht="24.95" customHeight="1">
      <c r="A434" s="55"/>
      <c r="B434" s="40"/>
      <c r="C434" s="40"/>
      <c r="D434" s="19">
        <v>43102601</v>
      </c>
      <c r="E434" s="17" t="s">
        <v>896</v>
      </c>
      <c r="F434" s="17" t="s">
        <v>897</v>
      </c>
      <c r="G434" s="12">
        <f t="shared" si="43"/>
        <v>2.74</v>
      </c>
      <c r="H434" s="20"/>
      <c r="I434" s="20"/>
      <c r="J434" s="20"/>
      <c r="K434" s="20">
        <v>2.74</v>
      </c>
      <c r="L434" s="16"/>
    </row>
    <row r="435" spans="1:12" s="1" customFormat="1" ht="21.95" customHeight="1">
      <c r="A435" s="55"/>
      <c r="B435" s="55" t="s">
        <v>898</v>
      </c>
      <c r="C435" s="55"/>
      <c r="D435" s="48" t="s">
        <v>899</v>
      </c>
      <c r="E435" s="48"/>
      <c r="F435" s="48"/>
      <c r="G435" s="18">
        <f>SUM(G436:G440)</f>
        <v>4.4700000000000006</v>
      </c>
      <c r="H435" s="18">
        <f>SUM(H436:H440)</f>
        <v>0</v>
      </c>
      <c r="I435" s="18">
        <f>SUM(I436:I440)</f>
        <v>0</v>
      </c>
      <c r="J435" s="18">
        <f>SUM(J436:J440)</f>
        <v>0</v>
      </c>
      <c r="K435" s="18">
        <f>SUM(K436:K440)</f>
        <v>4.4700000000000006</v>
      </c>
      <c r="L435" s="14"/>
    </row>
    <row r="436" spans="1:12" s="1" customFormat="1" ht="21.95" customHeight="1">
      <c r="A436" s="55"/>
      <c r="B436" s="55"/>
      <c r="C436" s="55"/>
      <c r="D436" s="19">
        <v>43100201</v>
      </c>
      <c r="E436" s="17" t="s">
        <v>900</v>
      </c>
      <c r="F436" s="17" t="s">
        <v>901</v>
      </c>
      <c r="G436" s="12">
        <f t="shared" si="43"/>
        <v>0.38</v>
      </c>
      <c r="H436" s="20"/>
      <c r="I436" s="20"/>
      <c r="J436" s="20"/>
      <c r="K436" s="20">
        <v>0.38</v>
      </c>
      <c r="L436" s="16"/>
    </row>
    <row r="437" spans="1:12" s="1" customFormat="1" ht="21.95" customHeight="1">
      <c r="A437" s="55" t="s">
        <v>858</v>
      </c>
      <c r="B437" s="55" t="s">
        <v>898</v>
      </c>
      <c r="C437" s="55"/>
      <c r="D437" s="19">
        <v>43103901</v>
      </c>
      <c r="E437" s="17" t="s">
        <v>902</v>
      </c>
      <c r="F437" s="17" t="s">
        <v>903</v>
      </c>
      <c r="G437" s="12">
        <f t="shared" si="43"/>
        <v>0.99</v>
      </c>
      <c r="H437" s="20"/>
      <c r="I437" s="20"/>
      <c r="J437" s="20"/>
      <c r="K437" s="20">
        <v>0.99</v>
      </c>
      <c r="L437" s="16"/>
    </row>
    <row r="438" spans="1:12" s="1" customFormat="1" ht="21.95" customHeight="1">
      <c r="A438" s="55"/>
      <c r="B438" s="55"/>
      <c r="C438" s="55"/>
      <c r="D438" s="19">
        <v>43104001</v>
      </c>
      <c r="E438" s="17" t="s">
        <v>904</v>
      </c>
      <c r="F438" s="17" t="s">
        <v>905</v>
      </c>
      <c r="G438" s="12">
        <f t="shared" si="43"/>
        <v>1.41</v>
      </c>
      <c r="H438" s="20"/>
      <c r="I438" s="20"/>
      <c r="J438" s="20"/>
      <c r="K438" s="20">
        <v>1.41</v>
      </c>
      <c r="L438" s="16"/>
    </row>
    <row r="439" spans="1:12" s="1" customFormat="1" ht="24.95" customHeight="1">
      <c r="A439" s="55"/>
      <c r="B439" s="55"/>
      <c r="C439" s="55"/>
      <c r="D439" s="19">
        <v>43104201</v>
      </c>
      <c r="E439" s="17" t="s">
        <v>906</v>
      </c>
      <c r="F439" s="17" t="s">
        <v>907</v>
      </c>
      <c r="G439" s="12">
        <f t="shared" si="43"/>
        <v>0.63</v>
      </c>
      <c r="H439" s="20"/>
      <c r="I439" s="20"/>
      <c r="J439" s="20"/>
      <c r="K439" s="20">
        <v>0.63</v>
      </c>
      <c r="L439" s="16"/>
    </row>
    <row r="440" spans="1:12" s="1" customFormat="1" ht="24.95" customHeight="1">
      <c r="A440" s="55"/>
      <c r="B440" s="55"/>
      <c r="C440" s="55"/>
      <c r="D440" s="19">
        <v>43104101</v>
      </c>
      <c r="E440" s="17" t="s">
        <v>908</v>
      </c>
      <c r="F440" s="17" t="s">
        <v>909</v>
      </c>
      <c r="G440" s="12">
        <f t="shared" si="43"/>
        <v>1.06</v>
      </c>
      <c r="H440" s="20"/>
      <c r="I440" s="20"/>
      <c r="J440" s="20"/>
      <c r="K440" s="20">
        <v>1.06</v>
      </c>
      <c r="L440" s="16"/>
    </row>
    <row r="441" spans="1:12" s="4" customFormat="1" ht="21.95" customHeight="1">
      <c r="A441" s="55"/>
      <c r="B441" s="40" t="s">
        <v>910</v>
      </c>
      <c r="C441" s="40"/>
      <c r="D441" s="48" t="s">
        <v>911</v>
      </c>
      <c r="E441" s="48"/>
      <c r="F441" s="48"/>
      <c r="G441" s="18">
        <f>SUM(G442:G443)</f>
        <v>3.15</v>
      </c>
      <c r="H441" s="18">
        <f>SUM(H442:H443)</f>
        <v>0</v>
      </c>
      <c r="I441" s="18">
        <f>SUM(I442:I443)</f>
        <v>0</v>
      </c>
      <c r="J441" s="18">
        <f>SUM(J442:J443)</f>
        <v>0</v>
      </c>
      <c r="K441" s="18">
        <f>SUM(K442:K443)</f>
        <v>3.15</v>
      </c>
      <c r="L441" s="26"/>
    </row>
    <row r="442" spans="1:12" s="1" customFormat="1" ht="24.95" customHeight="1">
      <c r="A442" s="55"/>
      <c r="B442" s="40"/>
      <c r="C442" s="40"/>
      <c r="D442" s="19">
        <v>43101301</v>
      </c>
      <c r="E442" s="17" t="s">
        <v>912</v>
      </c>
      <c r="F442" s="17" t="s">
        <v>913</v>
      </c>
      <c r="G442" s="12">
        <f t="shared" ref="G442:G447" si="44">H442+I442+J442+K442</f>
        <v>1.5</v>
      </c>
      <c r="H442" s="20"/>
      <c r="I442" s="20"/>
      <c r="J442" s="20"/>
      <c r="K442" s="20">
        <v>1.5</v>
      </c>
      <c r="L442" s="16"/>
    </row>
    <row r="443" spans="1:12" s="1" customFormat="1" ht="21.95" customHeight="1">
      <c r="A443" s="55"/>
      <c r="B443" s="40"/>
      <c r="C443" s="40"/>
      <c r="D443" s="19">
        <v>43102301</v>
      </c>
      <c r="E443" s="17" t="s">
        <v>914</v>
      </c>
      <c r="F443" s="17" t="s">
        <v>915</v>
      </c>
      <c r="G443" s="12">
        <f t="shared" si="44"/>
        <v>1.65</v>
      </c>
      <c r="H443" s="20"/>
      <c r="I443" s="20"/>
      <c r="J443" s="20"/>
      <c r="K443" s="20">
        <v>1.65</v>
      </c>
      <c r="L443" s="16"/>
    </row>
    <row r="444" spans="1:12" s="1" customFormat="1" ht="21.95" customHeight="1">
      <c r="A444" s="55"/>
      <c r="B444" s="40" t="s">
        <v>916</v>
      </c>
      <c r="C444" s="40"/>
      <c r="D444" s="48" t="s">
        <v>917</v>
      </c>
      <c r="E444" s="48"/>
      <c r="F444" s="48"/>
      <c r="G444" s="18">
        <f>SUM(G445:G447)</f>
        <v>2.71</v>
      </c>
      <c r="H444" s="18">
        <f>SUM(H445:H447)</f>
        <v>0</v>
      </c>
      <c r="I444" s="18">
        <f>SUM(I445:I447)</f>
        <v>0</v>
      </c>
      <c r="J444" s="18">
        <f>SUM(J445:J447)</f>
        <v>0</v>
      </c>
      <c r="K444" s="18">
        <f>SUM(K445:K447)</f>
        <v>2.71</v>
      </c>
      <c r="L444" s="14"/>
    </row>
    <row r="445" spans="1:12" s="1" customFormat="1" ht="21.95" customHeight="1">
      <c r="A445" s="55"/>
      <c r="B445" s="40"/>
      <c r="C445" s="40"/>
      <c r="D445" s="19">
        <v>43120901</v>
      </c>
      <c r="E445" s="17" t="s">
        <v>918</v>
      </c>
      <c r="F445" s="17" t="s">
        <v>919</v>
      </c>
      <c r="G445" s="12">
        <f t="shared" si="44"/>
        <v>0.51</v>
      </c>
      <c r="H445" s="20"/>
      <c r="I445" s="20"/>
      <c r="J445" s="20"/>
      <c r="K445" s="20">
        <v>0.51</v>
      </c>
      <c r="L445" s="16"/>
    </row>
    <row r="446" spans="1:12" s="1" customFormat="1" ht="21.95" customHeight="1">
      <c r="A446" s="55"/>
      <c r="B446" s="40"/>
      <c r="C446" s="40"/>
      <c r="D446" s="19">
        <v>43103301</v>
      </c>
      <c r="E446" s="17" t="s">
        <v>920</v>
      </c>
      <c r="F446" s="17" t="s">
        <v>921</v>
      </c>
      <c r="G446" s="12">
        <f t="shared" si="44"/>
        <v>0.56999999999999995</v>
      </c>
      <c r="H446" s="20"/>
      <c r="I446" s="20"/>
      <c r="J446" s="20"/>
      <c r="K446" s="20">
        <v>0.56999999999999995</v>
      </c>
      <c r="L446" s="16"/>
    </row>
    <row r="447" spans="1:12" s="1" customFormat="1" ht="24.95" customHeight="1">
      <c r="A447" s="55"/>
      <c r="B447" s="40"/>
      <c r="C447" s="40"/>
      <c r="D447" s="19">
        <v>43103801</v>
      </c>
      <c r="E447" s="17" t="s">
        <v>922</v>
      </c>
      <c r="F447" s="17" t="s">
        <v>923</v>
      </c>
      <c r="G447" s="12">
        <f t="shared" si="44"/>
        <v>1.63</v>
      </c>
      <c r="H447" s="20"/>
      <c r="I447" s="20"/>
      <c r="J447" s="20"/>
      <c r="K447" s="20">
        <v>1.63</v>
      </c>
      <c r="L447" s="16"/>
    </row>
    <row r="448" spans="1:12" s="4" customFormat="1" ht="21.95" customHeight="1">
      <c r="A448" s="55"/>
      <c r="B448" s="40" t="s">
        <v>924</v>
      </c>
      <c r="C448" s="40"/>
      <c r="D448" s="48" t="s">
        <v>925</v>
      </c>
      <c r="E448" s="48"/>
      <c r="F448" s="48"/>
      <c r="G448" s="18">
        <f>SUM(G449:G450)</f>
        <v>2.7</v>
      </c>
      <c r="H448" s="18">
        <f>SUM(H449:H450)</f>
        <v>0</v>
      </c>
      <c r="I448" s="18">
        <f>SUM(I449:I450)</f>
        <v>0</v>
      </c>
      <c r="J448" s="18">
        <f>SUM(J449:J450)</f>
        <v>0</v>
      </c>
      <c r="K448" s="18">
        <f>SUM(K449:K450)</f>
        <v>2.7</v>
      </c>
      <c r="L448" s="26"/>
    </row>
    <row r="449" spans="1:12" s="1" customFormat="1" ht="21.95" customHeight="1">
      <c r="A449" s="55"/>
      <c r="B449" s="40"/>
      <c r="C449" s="40"/>
      <c r="D449" s="19">
        <v>43100901</v>
      </c>
      <c r="E449" s="17" t="s">
        <v>926</v>
      </c>
      <c r="F449" s="17" t="s">
        <v>927</v>
      </c>
      <c r="G449" s="12">
        <f t="shared" ref="G449:G457" si="45">H449+I449+J449+K449</f>
        <v>1.28</v>
      </c>
      <c r="H449" s="20"/>
      <c r="I449" s="20"/>
      <c r="J449" s="20"/>
      <c r="K449" s="20">
        <v>1.28</v>
      </c>
      <c r="L449" s="16"/>
    </row>
    <row r="450" spans="1:12" s="1" customFormat="1" ht="21.95" customHeight="1">
      <c r="A450" s="55"/>
      <c r="B450" s="40"/>
      <c r="C450" s="40"/>
      <c r="D450" s="19">
        <v>43102501</v>
      </c>
      <c r="E450" s="17" t="s">
        <v>928</v>
      </c>
      <c r="F450" s="17" t="s">
        <v>929</v>
      </c>
      <c r="G450" s="12">
        <f t="shared" si="45"/>
        <v>1.42</v>
      </c>
      <c r="H450" s="20"/>
      <c r="I450" s="20"/>
      <c r="J450" s="20"/>
      <c r="K450" s="20">
        <v>1.42</v>
      </c>
      <c r="L450" s="16"/>
    </row>
    <row r="451" spans="1:12" s="4" customFormat="1" ht="21.95" customHeight="1">
      <c r="A451" s="55"/>
      <c r="B451" s="40" t="s">
        <v>930</v>
      </c>
      <c r="C451" s="40"/>
      <c r="D451" s="48" t="s">
        <v>931</v>
      </c>
      <c r="E451" s="48"/>
      <c r="F451" s="48"/>
      <c r="G451" s="18">
        <f>SUM(G452:G454)</f>
        <v>2.09</v>
      </c>
      <c r="H451" s="18">
        <f>SUM(H452:H454)</f>
        <v>0</v>
      </c>
      <c r="I451" s="18">
        <f>SUM(I452:I454)</f>
        <v>0</v>
      </c>
      <c r="J451" s="18">
        <f>SUM(J452:J454)</f>
        <v>0</v>
      </c>
      <c r="K451" s="18">
        <f>SUM(K452:K454)</f>
        <v>2.09</v>
      </c>
      <c r="L451" s="26"/>
    </row>
    <row r="452" spans="1:12" s="1" customFormat="1" ht="21.95" customHeight="1">
      <c r="A452" s="55"/>
      <c r="B452" s="40"/>
      <c r="C452" s="40"/>
      <c r="D452" s="19">
        <v>43101501</v>
      </c>
      <c r="E452" s="17" t="s">
        <v>932</v>
      </c>
      <c r="F452" s="17" t="s">
        <v>933</v>
      </c>
      <c r="G452" s="12">
        <f t="shared" si="45"/>
        <v>0.86</v>
      </c>
      <c r="H452" s="20"/>
      <c r="I452" s="20"/>
      <c r="J452" s="20"/>
      <c r="K452" s="20">
        <v>0.86</v>
      </c>
      <c r="L452" s="16"/>
    </row>
    <row r="453" spans="1:12" s="1" customFormat="1" ht="24.95" customHeight="1">
      <c r="A453" s="55"/>
      <c r="B453" s="40"/>
      <c r="C453" s="40"/>
      <c r="D453" s="19">
        <v>43102701</v>
      </c>
      <c r="E453" s="17" t="s">
        <v>934</v>
      </c>
      <c r="F453" s="17" t="s">
        <v>935</v>
      </c>
      <c r="G453" s="12">
        <f t="shared" si="45"/>
        <v>0.89</v>
      </c>
      <c r="H453" s="20"/>
      <c r="I453" s="20"/>
      <c r="J453" s="20"/>
      <c r="K453" s="20">
        <v>0.89</v>
      </c>
      <c r="L453" s="16"/>
    </row>
    <row r="454" spans="1:12" s="1" customFormat="1" ht="24.95" customHeight="1">
      <c r="A454" s="55"/>
      <c r="B454" s="40"/>
      <c r="C454" s="40"/>
      <c r="D454" s="19">
        <v>43102201</v>
      </c>
      <c r="E454" s="17" t="s">
        <v>936</v>
      </c>
      <c r="F454" s="17" t="s">
        <v>937</v>
      </c>
      <c r="G454" s="12">
        <f t="shared" si="45"/>
        <v>0.34</v>
      </c>
      <c r="H454" s="20"/>
      <c r="I454" s="20"/>
      <c r="J454" s="20"/>
      <c r="K454" s="20">
        <v>0.34</v>
      </c>
      <c r="L454" s="16"/>
    </row>
    <row r="455" spans="1:12" s="1" customFormat="1" ht="21.95" customHeight="1">
      <c r="A455" s="55" t="s">
        <v>858</v>
      </c>
      <c r="B455" s="40" t="s">
        <v>938</v>
      </c>
      <c r="C455" s="40"/>
      <c r="D455" s="19">
        <v>43100601</v>
      </c>
      <c r="E455" s="17" t="s">
        <v>939</v>
      </c>
      <c r="F455" s="17" t="s">
        <v>940</v>
      </c>
      <c r="G455" s="18">
        <f t="shared" si="45"/>
        <v>2.2599999999999998</v>
      </c>
      <c r="H455" s="13">
        <v>0</v>
      </c>
      <c r="I455" s="13">
        <v>0</v>
      </c>
      <c r="J455" s="13">
        <v>0</v>
      </c>
      <c r="K455" s="13">
        <v>2.2599999999999998</v>
      </c>
      <c r="L455" s="14"/>
    </row>
    <row r="456" spans="1:12" s="1" customFormat="1" ht="21.95" customHeight="1">
      <c r="A456" s="55"/>
      <c r="B456" s="40" t="s">
        <v>941</v>
      </c>
      <c r="C456" s="40"/>
      <c r="D456" s="19">
        <v>43101701</v>
      </c>
      <c r="E456" s="17" t="s">
        <v>942</v>
      </c>
      <c r="F456" s="17" t="s">
        <v>943</v>
      </c>
      <c r="G456" s="18">
        <f t="shared" si="45"/>
        <v>0.41</v>
      </c>
      <c r="H456" s="13">
        <v>0</v>
      </c>
      <c r="I456" s="13">
        <v>0</v>
      </c>
      <c r="J456" s="13">
        <v>0</v>
      </c>
      <c r="K456" s="13">
        <v>0.41</v>
      </c>
      <c r="L456" s="14"/>
    </row>
    <row r="457" spans="1:12" s="1" customFormat="1" ht="21.95" customHeight="1">
      <c r="A457" s="55"/>
      <c r="B457" s="40" t="s">
        <v>944</v>
      </c>
      <c r="C457" s="40"/>
      <c r="D457" s="19">
        <v>43102001</v>
      </c>
      <c r="E457" s="17" t="s">
        <v>945</v>
      </c>
      <c r="F457" s="17" t="s">
        <v>946</v>
      </c>
      <c r="G457" s="12">
        <f t="shared" si="45"/>
        <v>1.5</v>
      </c>
      <c r="H457" s="13">
        <v>0</v>
      </c>
      <c r="I457" s="13">
        <v>0</v>
      </c>
      <c r="J457" s="13">
        <v>0</v>
      </c>
      <c r="K457" s="20">
        <v>1.5</v>
      </c>
      <c r="L457" s="16"/>
    </row>
    <row r="458" spans="1:12" s="4" customFormat="1" ht="21.95" customHeight="1">
      <c r="A458" s="56" t="s">
        <v>947</v>
      </c>
      <c r="B458" s="48" t="s">
        <v>948</v>
      </c>
      <c r="C458" s="48"/>
      <c r="D458" s="48"/>
      <c r="E458" s="48"/>
      <c r="F458" s="48"/>
      <c r="G458" s="18">
        <f>G459+G470+G473+G477+G480+G483+G488+G491+G492+G493</f>
        <v>61.849999999999994</v>
      </c>
      <c r="H458" s="18">
        <f>H459+H470+H473+H477+H480+H483+H488+H491+H492+H493</f>
        <v>15</v>
      </c>
      <c r="I458" s="18">
        <f>I459+I470+I473+I477+I480+I483+I488+I491+I492+I493</f>
        <v>0</v>
      </c>
      <c r="J458" s="18">
        <f>J459+J470+J473+J477+J480+J483+J488+J491+J492+J493</f>
        <v>0</v>
      </c>
      <c r="K458" s="18">
        <f>K459+K470+K473+K477+K480+K483+K488+K491+K492+K493</f>
        <v>46.849999999999994</v>
      </c>
      <c r="L458" s="16"/>
    </row>
    <row r="459" spans="1:12" s="4" customFormat="1" ht="21.95" customHeight="1">
      <c r="A459" s="56"/>
      <c r="B459" s="40" t="s">
        <v>949</v>
      </c>
      <c r="C459" s="48" t="s">
        <v>950</v>
      </c>
      <c r="D459" s="48"/>
      <c r="E459" s="48"/>
      <c r="F459" s="48"/>
      <c r="G459" s="18">
        <f>SUM(G460:G469)</f>
        <v>40.549999999999997</v>
      </c>
      <c r="H459" s="18">
        <f>SUM(H460:H469)</f>
        <v>15</v>
      </c>
      <c r="I459" s="18">
        <f>SUM(I460:I469)</f>
        <v>0</v>
      </c>
      <c r="J459" s="18">
        <f>SUM(J460:J469)</f>
        <v>0</v>
      </c>
      <c r="K459" s="18">
        <f>SUM(K460:K469)</f>
        <v>25.55</v>
      </c>
      <c r="L459" s="26"/>
    </row>
    <row r="460" spans="1:12" s="1" customFormat="1" ht="21.95" customHeight="1">
      <c r="A460" s="56"/>
      <c r="B460" s="40"/>
      <c r="C460" s="40" t="s">
        <v>951</v>
      </c>
      <c r="D460" s="19">
        <v>43110201</v>
      </c>
      <c r="E460" s="17" t="s">
        <v>952</v>
      </c>
      <c r="F460" s="17" t="s">
        <v>953</v>
      </c>
      <c r="G460" s="12">
        <f t="shared" ref="G460:G469" si="46">H460+I460+J460+K460</f>
        <v>2.5099999999999998</v>
      </c>
      <c r="H460" s="20"/>
      <c r="I460" s="20"/>
      <c r="J460" s="20"/>
      <c r="K460" s="20">
        <v>2.5099999999999998</v>
      </c>
      <c r="L460" s="16"/>
    </row>
    <row r="461" spans="1:12" s="1" customFormat="1" ht="24.95" customHeight="1">
      <c r="A461" s="56"/>
      <c r="B461" s="40"/>
      <c r="C461" s="40"/>
      <c r="D461" s="19">
        <v>43111501</v>
      </c>
      <c r="E461" s="17" t="s">
        <v>954</v>
      </c>
      <c r="F461" s="17" t="s">
        <v>955</v>
      </c>
      <c r="G461" s="12">
        <f t="shared" si="46"/>
        <v>0.02</v>
      </c>
      <c r="H461" s="20"/>
      <c r="I461" s="20"/>
      <c r="J461" s="20"/>
      <c r="K461" s="20">
        <v>0.02</v>
      </c>
      <c r="L461" s="16"/>
    </row>
    <row r="462" spans="1:12" s="1" customFormat="1" ht="24.95" customHeight="1">
      <c r="A462" s="56"/>
      <c r="B462" s="40"/>
      <c r="C462" s="40"/>
      <c r="D462" s="19">
        <v>43112101</v>
      </c>
      <c r="E462" s="17" t="s">
        <v>956</v>
      </c>
      <c r="F462" s="17" t="s">
        <v>957</v>
      </c>
      <c r="G462" s="12">
        <f t="shared" si="46"/>
        <v>0.98</v>
      </c>
      <c r="H462" s="20"/>
      <c r="I462" s="20"/>
      <c r="J462" s="20"/>
      <c r="K462" s="20">
        <v>0.98</v>
      </c>
      <c r="L462" s="16"/>
    </row>
    <row r="463" spans="1:12" s="1" customFormat="1" ht="24.95" customHeight="1">
      <c r="A463" s="56"/>
      <c r="B463" s="40"/>
      <c r="C463" s="40"/>
      <c r="D463" s="19">
        <v>43112401</v>
      </c>
      <c r="E463" s="17" t="s">
        <v>958</v>
      </c>
      <c r="F463" s="17" t="s">
        <v>959</v>
      </c>
      <c r="G463" s="12">
        <f t="shared" si="46"/>
        <v>1.68</v>
      </c>
      <c r="H463" s="20"/>
      <c r="I463" s="20"/>
      <c r="J463" s="20"/>
      <c r="K463" s="20">
        <v>1.68</v>
      </c>
      <c r="L463" s="16"/>
    </row>
    <row r="464" spans="1:12" s="1" customFormat="1" ht="21.95" customHeight="1">
      <c r="A464" s="56"/>
      <c r="B464" s="40"/>
      <c r="C464" s="40"/>
      <c r="D464" s="19">
        <v>43112201</v>
      </c>
      <c r="E464" s="17" t="s">
        <v>960</v>
      </c>
      <c r="F464" s="17" t="s">
        <v>961</v>
      </c>
      <c r="G464" s="12">
        <f t="shared" si="46"/>
        <v>9.26</v>
      </c>
      <c r="H464" s="20">
        <v>5</v>
      </c>
      <c r="I464" s="20"/>
      <c r="J464" s="20"/>
      <c r="K464" s="20">
        <v>4.26</v>
      </c>
      <c r="L464" s="16"/>
    </row>
    <row r="465" spans="1:12" s="1" customFormat="1" ht="24.95" customHeight="1">
      <c r="A465" s="56"/>
      <c r="B465" s="40"/>
      <c r="C465" s="40"/>
      <c r="D465" s="19">
        <v>43112601</v>
      </c>
      <c r="E465" s="17" t="s">
        <v>962</v>
      </c>
      <c r="F465" s="17" t="s">
        <v>963</v>
      </c>
      <c r="G465" s="12">
        <f t="shared" si="46"/>
        <v>9.23</v>
      </c>
      <c r="H465" s="20">
        <v>5</v>
      </c>
      <c r="I465" s="20"/>
      <c r="J465" s="20"/>
      <c r="K465" s="20">
        <v>4.2300000000000004</v>
      </c>
      <c r="L465" s="16"/>
    </row>
    <row r="466" spans="1:12" s="1" customFormat="1" ht="21.95" customHeight="1">
      <c r="A466" s="56"/>
      <c r="B466" s="40"/>
      <c r="C466" s="40" t="s">
        <v>964</v>
      </c>
      <c r="D466" s="19">
        <v>43111101</v>
      </c>
      <c r="E466" s="17" t="s">
        <v>965</v>
      </c>
      <c r="F466" s="17" t="s">
        <v>966</v>
      </c>
      <c r="G466" s="12">
        <f t="shared" si="46"/>
        <v>2.35</v>
      </c>
      <c r="H466" s="20"/>
      <c r="I466" s="20"/>
      <c r="J466" s="20"/>
      <c r="K466" s="20">
        <v>2.35</v>
      </c>
      <c r="L466" s="16"/>
    </row>
    <row r="467" spans="1:12" s="1" customFormat="1" ht="21.95" customHeight="1">
      <c r="A467" s="56"/>
      <c r="B467" s="40"/>
      <c r="C467" s="40"/>
      <c r="D467" s="19">
        <v>43111301</v>
      </c>
      <c r="E467" s="17" t="s">
        <v>967</v>
      </c>
      <c r="F467" s="17" t="s">
        <v>968</v>
      </c>
      <c r="G467" s="12">
        <f t="shared" si="46"/>
        <v>1.52</v>
      </c>
      <c r="H467" s="20"/>
      <c r="I467" s="20"/>
      <c r="J467" s="20"/>
      <c r="K467" s="20">
        <v>1.52</v>
      </c>
      <c r="L467" s="16"/>
    </row>
    <row r="468" spans="1:12" s="1" customFormat="1" ht="21.95" customHeight="1">
      <c r="A468" s="56"/>
      <c r="B468" s="40"/>
      <c r="C468" s="40"/>
      <c r="D468" s="19">
        <v>43112501</v>
      </c>
      <c r="E468" s="17" t="s">
        <v>969</v>
      </c>
      <c r="F468" s="17" t="s">
        <v>970</v>
      </c>
      <c r="G468" s="12">
        <f t="shared" si="46"/>
        <v>2.59</v>
      </c>
      <c r="H468" s="20"/>
      <c r="I468" s="20"/>
      <c r="J468" s="20"/>
      <c r="K468" s="20">
        <v>2.59</v>
      </c>
      <c r="L468" s="16"/>
    </row>
    <row r="469" spans="1:12" s="1" customFormat="1" ht="24.95" customHeight="1">
      <c r="A469" s="56"/>
      <c r="B469" s="40"/>
      <c r="C469" s="40"/>
      <c r="D469" s="19">
        <v>43113001</v>
      </c>
      <c r="E469" s="17" t="s">
        <v>971</v>
      </c>
      <c r="F469" s="17" t="s">
        <v>972</v>
      </c>
      <c r="G469" s="12">
        <f t="shared" si="46"/>
        <v>10.41</v>
      </c>
      <c r="H469" s="20">
        <v>5</v>
      </c>
      <c r="I469" s="20"/>
      <c r="J469" s="20"/>
      <c r="K469" s="20">
        <v>5.41</v>
      </c>
      <c r="L469" s="16"/>
    </row>
    <row r="470" spans="1:12" s="6" customFormat="1" ht="21.95" customHeight="1">
      <c r="A470" s="56"/>
      <c r="B470" s="40" t="s">
        <v>973</v>
      </c>
      <c r="C470" s="40"/>
      <c r="D470" s="48" t="s">
        <v>974</v>
      </c>
      <c r="E470" s="48"/>
      <c r="F470" s="48"/>
      <c r="G470" s="18">
        <f>SUM(G471:G472)</f>
        <v>3.47</v>
      </c>
      <c r="H470" s="18">
        <f>SUM(H471:H472)</f>
        <v>0</v>
      </c>
      <c r="I470" s="18">
        <f>SUM(I471:I472)</f>
        <v>0</v>
      </c>
      <c r="J470" s="18">
        <f>SUM(J471:J472)</f>
        <v>0</v>
      </c>
      <c r="K470" s="18">
        <f>SUM(K471:K472)</f>
        <v>3.47</v>
      </c>
      <c r="L470" s="26"/>
    </row>
    <row r="471" spans="1:12" s="1" customFormat="1" ht="24.95" customHeight="1">
      <c r="A471" s="56"/>
      <c r="B471" s="40"/>
      <c r="C471" s="40"/>
      <c r="D471" s="19">
        <v>43110701</v>
      </c>
      <c r="E471" s="17" t="s">
        <v>975</v>
      </c>
      <c r="F471" s="17" t="s">
        <v>976</v>
      </c>
      <c r="G471" s="12">
        <f t="shared" ref="G471:G476" si="47">H471+I471+J471+K471</f>
        <v>1.85</v>
      </c>
      <c r="H471" s="20"/>
      <c r="I471" s="20"/>
      <c r="J471" s="20"/>
      <c r="K471" s="20">
        <v>1.85</v>
      </c>
      <c r="L471" s="16"/>
    </row>
    <row r="472" spans="1:12" s="1" customFormat="1" ht="24.95" customHeight="1">
      <c r="A472" s="56"/>
      <c r="B472" s="40"/>
      <c r="C472" s="40"/>
      <c r="D472" s="19">
        <v>43113201</v>
      </c>
      <c r="E472" s="17" t="s">
        <v>977</v>
      </c>
      <c r="F472" s="17" t="s">
        <v>978</v>
      </c>
      <c r="G472" s="12">
        <f t="shared" si="47"/>
        <v>1.62</v>
      </c>
      <c r="H472" s="20"/>
      <c r="I472" s="20"/>
      <c r="J472" s="20"/>
      <c r="K472" s="20">
        <v>1.62</v>
      </c>
      <c r="L472" s="16"/>
    </row>
    <row r="473" spans="1:12" s="5" customFormat="1" ht="21.95" customHeight="1">
      <c r="A473" s="56" t="s">
        <v>947</v>
      </c>
      <c r="B473" s="40" t="s">
        <v>979</v>
      </c>
      <c r="C473" s="40"/>
      <c r="D473" s="48" t="s">
        <v>980</v>
      </c>
      <c r="E473" s="48"/>
      <c r="F473" s="48"/>
      <c r="G473" s="18">
        <f>SUM(G474:G476)</f>
        <v>-5.2100000000000009</v>
      </c>
      <c r="H473" s="18">
        <f>SUM(H474:H476)</f>
        <v>0</v>
      </c>
      <c r="I473" s="18">
        <f>SUM(I474:I476)</f>
        <v>0</v>
      </c>
      <c r="J473" s="18">
        <f>SUM(J474:J476)</f>
        <v>0</v>
      </c>
      <c r="K473" s="18">
        <f>SUM(K474:K476)</f>
        <v>-5.2100000000000009</v>
      </c>
      <c r="L473" s="14"/>
    </row>
    <row r="474" spans="1:12" s="1" customFormat="1" ht="24.95" customHeight="1">
      <c r="A474" s="56"/>
      <c r="B474" s="40"/>
      <c r="C474" s="40"/>
      <c r="D474" s="34">
        <v>43111401</v>
      </c>
      <c r="E474" s="30" t="s">
        <v>981</v>
      </c>
      <c r="F474" s="30" t="s">
        <v>982</v>
      </c>
      <c r="G474" s="35">
        <f t="shared" si="47"/>
        <v>-8</v>
      </c>
      <c r="H474" s="20"/>
      <c r="I474" s="20"/>
      <c r="J474" s="20"/>
      <c r="K474" s="20">
        <v>-8</v>
      </c>
      <c r="L474" s="30" t="s">
        <v>1192</v>
      </c>
    </row>
    <row r="475" spans="1:12" s="1" customFormat="1" ht="24.95" customHeight="1">
      <c r="A475" s="56"/>
      <c r="B475" s="40"/>
      <c r="C475" s="40"/>
      <c r="D475" s="19">
        <v>43112001</v>
      </c>
      <c r="E475" s="17" t="s">
        <v>983</v>
      </c>
      <c r="F475" s="17" t="s">
        <v>984</v>
      </c>
      <c r="G475" s="12">
        <f t="shared" si="47"/>
        <v>0.94</v>
      </c>
      <c r="H475" s="20"/>
      <c r="I475" s="20"/>
      <c r="J475" s="20"/>
      <c r="K475" s="20">
        <v>0.94</v>
      </c>
      <c r="L475" s="16"/>
    </row>
    <row r="476" spans="1:12" s="1" customFormat="1" ht="21.95" customHeight="1">
      <c r="A476" s="56"/>
      <c r="B476" s="40"/>
      <c r="C476" s="40"/>
      <c r="D476" s="19">
        <v>43112901</v>
      </c>
      <c r="E476" s="17" t="s">
        <v>985</v>
      </c>
      <c r="F476" s="17" t="s">
        <v>986</v>
      </c>
      <c r="G476" s="12">
        <f t="shared" si="47"/>
        <v>1.85</v>
      </c>
      <c r="H476" s="20"/>
      <c r="I476" s="20"/>
      <c r="J476" s="20"/>
      <c r="K476" s="20">
        <v>1.85</v>
      </c>
      <c r="L476" s="16"/>
    </row>
    <row r="477" spans="1:12" s="1" customFormat="1" ht="21.95" customHeight="1">
      <c r="A477" s="56"/>
      <c r="B477" s="40" t="s">
        <v>987</v>
      </c>
      <c r="C477" s="40"/>
      <c r="D477" s="48" t="s">
        <v>988</v>
      </c>
      <c r="E477" s="48"/>
      <c r="F477" s="48"/>
      <c r="G477" s="18">
        <f>SUM(G478:G479)</f>
        <v>2.04</v>
      </c>
      <c r="H477" s="18">
        <f>SUM(H478:H479)</f>
        <v>0</v>
      </c>
      <c r="I477" s="18">
        <f>SUM(I478:I479)</f>
        <v>0</v>
      </c>
      <c r="J477" s="18">
        <f>SUM(J478:J479)</f>
        <v>0</v>
      </c>
      <c r="K477" s="18">
        <f>SUM(K478:K479)</f>
        <v>2.04</v>
      </c>
      <c r="L477" s="14"/>
    </row>
    <row r="478" spans="1:12" s="1" customFormat="1" ht="21.95" customHeight="1">
      <c r="A478" s="56"/>
      <c r="B478" s="40"/>
      <c r="C478" s="40"/>
      <c r="D478" s="19">
        <v>43111801</v>
      </c>
      <c r="E478" s="17" t="s">
        <v>989</v>
      </c>
      <c r="F478" s="17" t="s">
        <v>990</v>
      </c>
      <c r="G478" s="12">
        <f t="shared" ref="G478:G482" si="48">H478+I478+J478+K478</f>
        <v>1.1000000000000001</v>
      </c>
      <c r="H478" s="20"/>
      <c r="I478" s="20"/>
      <c r="J478" s="20"/>
      <c r="K478" s="20">
        <v>1.1000000000000001</v>
      </c>
      <c r="L478" s="16"/>
    </row>
    <row r="479" spans="1:12" s="1" customFormat="1" ht="21.95" customHeight="1">
      <c r="A479" s="56"/>
      <c r="B479" s="40"/>
      <c r="C479" s="40"/>
      <c r="D479" s="19">
        <v>43113401</v>
      </c>
      <c r="E479" s="17" t="s">
        <v>991</v>
      </c>
      <c r="F479" s="17" t="s">
        <v>992</v>
      </c>
      <c r="G479" s="12">
        <f t="shared" si="48"/>
        <v>0.94</v>
      </c>
      <c r="H479" s="20"/>
      <c r="I479" s="20"/>
      <c r="J479" s="20"/>
      <c r="K479" s="20">
        <v>0.94</v>
      </c>
      <c r="L479" s="16"/>
    </row>
    <row r="480" spans="1:12" s="4" customFormat="1" ht="21.95" customHeight="1">
      <c r="A480" s="56"/>
      <c r="B480" s="40" t="s">
        <v>993</v>
      </c>
      <c r="C480" s="40"/>
      <c r="D480" s="48" t="s">
        <v>994</v>
      </c>
      <c r="E480" s="48"/>
      <c r="F480" s="48"/>
      <c r="G480" s="18">
        <f>SUM(G481:G482)</f>
        <v>4.6099999999999994</v>
      </c>
      <c r="H480" s="18">
        <f>SUM(H481:H482)</f>
        <v>0</v>
      </c>
      <c r="I480" s="18">
        <f>SUM(I481:I482)</f>
        <v>0</v>
      </c>
      <c r="J480" s="18">
        <f>SUM(J481:J482)</f>
        <v>0</v>
      </c>
      <c r="K480" s="18">
        <f>SUM(K481:K482)</f>
        <v>4.6099999999999994</v>
      </c>
      <c r="L480" s="26"/>
    </row>
    <row r="481" spans="1:12" s="1" customFormat="1" ht="21.95" customHeight="1">
      <c r="A481" s="56"/>
      <c r="B481" s="40"/>
      <c r="C481" s="40"/>
      <c r="D481" s="19">
        <v>43110401</v>
      </c>
      <c r="E481" s="17" t="s">
        <v>995</v>
      </c>
      <c r="F481" s="17" t="s">
        <v>996</v>
      </c>
      <c r="G481" s="12">
        <f t="shared" si="48"/>
        <v>1.94</v>
      </c>
      <c r="H481" s="20"/>
      <c r="I481" s="20"/>
      <c r="J481" s="20"/>
      <c r="K481" s="20">
        <v>1.94</v>
      </c>
      <c r="L481" s="16"/>
    </row>
    <row r="482" spans="1:12" s="1" customFormat="1" ht="24.95" customHeight="1">
      <c r="A482" s="56"/>
      <c r="B482" s="40"/>
      <c r="C482" s="40"/>
      <c r="D482" s="19">
        <v>43112701</v>
      </c>
      <c r="E482" s="17" t="s">
        <v>997</v>
      </c>
      <c r="F482" s="17" t="s">
        <v>998</v>
      </c>
      <c r="G482" s="12">
        <f t="shared" si="48"/>
        <v>2.67</v>
      </c>
      <c r="H482" s="20"/>
      <c r="I482" s="20"/>
      <c r="J482" s="20"/>
      <c r="K482" s="20">
        <v>2.67</v>
      </c>
      <c r="L482" s="16"/>
    </row>
    <row r="483" spans="1:12" s="4" customFormat="1" ht="21.95" customHeight="1">
      <c r="A483" s="56"/>
      <c r="B483" s="40" t="s">
        <v>999</v>
      </c>
      <c r="C483" s="40"/>
      <c r="D483" s="48" t="s">
        <v>1000</v>
      </c>
      <c r="E483" s="48"/>
      <c r="F483" s="48"/>
      <c r="G483" s="18">
        <f>SUM(G484:G487)</f>
        <v>4.5</v>
      </c>
      <c r="H483" s="18">
        <f>SUM(H484:H487)</f>
        <v>0</v>
      </c>
      <c r="I483" s="18">
        <f>SUM(I484:I487)</f>
        <v>0</v>
      </c>
      <c r="J483" s="18">
        <f>SUM(J484:J487)</f>
        <v>0</v>
      </c>
      <c r="K483" s="18">
        <f>SUM(K484:K487)</f>
        <v>4.5</v>
      </c>
      <c r="L483" s="26"/>
    </row>
    <row r="484" spans="1:12" s="1" customFormat="1" ht="24.95" customHeight="1">
      <c r="A484" s="56"/>
      <c r="B484" s="40"/>
      <c r="C484" s="40"/>
      <c r="D484" s="19">
        <v>43110601</v>
      </c>
      <c r="E484" s="17" t="s">
        <v>1001</v>
      </c>
      <c r="F484" s="17" t="s">
        <v>1002</v>
      </c>
      <c r="G484" s="12">
        <f t="shared" ref="G484:G487" si="49">H484+I484+J484+K484</f>
        <v>0.2</v>
      </c>
      <c r="H484" s="20"/>
      <c r="I484" s="20"/>
      <c r="J484" s="20"/>
      <c r="K484" s="20">
        <v>0.2</v>
      </c>
      <c r="L484" s="16"/>
    </row>
    <row r="485" spans="1:12" s="1" customFormat="1" ht="24.95" customHeight="1">
      <c r="A485" s="56"/>
      <c r="B485" s="40"/>
      <c r="C485" s="40"/>
      <c r="D485" s="19">
        <v>43111201</v>
      </c>
      <c r="E485" s="17" t="s">
        <v>1003</v>
      </c>
      <c r="F485" s="17" t="s">
        <v>1004</v>
      </c>
      <c r="G485" s="12">
        <f t="shared" si="49"/>
        <v>0.68</v>
      </c>
      <c r="H485" s="20"/>
      <c r="I485" s="20"/>
      <c r="J485" s="20"/>
      <c r="K485" s="20">
        <v>0.68</v>
      </c>
      <c r="L485" s="16"/>
    </row>
    <row r="486" spans="1:12" s="1" customFormat="1" ht="21.95" customHeight="1">
      <c r="A486" s="56"/>
      <c r="B486" s="40"/>
      <c r="C486" s="40"/>
      <c r="D486" s="19">
        <v>43111001</v>
      </c>
      <c r="E486" s="17" t="s">
        <v>1005</v>
      </c>
      <c r="F486" s="17" t="s">
        <v>1006</v>
      </c>
      <c r="G486" s="12">
        <f t="shared" si="49"/>
        <v>0.7</v>
      </c>
      <c r="H486" s="20"/>
      <c r="I486" s="20"/>
      <c r="J486" s="20"/>
      <c r="K486" s="20">
        <v>0.7</v>
      </c>
      <c r="L486" s="16"/>
    </row>
    <row r="487" spans="1:12" s="1" customFormat="1" ht="24.95" customHeight="1">
      <c r="A487" s="56"/>
      <c r="B487" s="40"/>
      <c r="C487" s="40"/>
      <c r="D487" s="19">
        <v>43113301</v>
      </c>
      <c r="E487" s="17" t="s">
        <v>1007</v>
      </c>
      <c r="F487" s="17" t="s">
        <v>1008</v>
      </c>
      <c r="G487" s="12">
        <f t="shared" si="49"/>
        <v>2.92</v>
      </c>
      <c r="H487" s="20"/>
      <c r="I487" s="20"/>
      <c r="J487" s="20"/>
      <c r="K487" s="20">
        <v>2.92</v>
      </c>
      <c r="L487" s="16"/>
    </row>
    <row r="488" spans="1:12" s="4" customFormat="1" ht="21.95" customHeight="1">
      <c r="A488" s="56"/>
      <c r="B488" s="40" t="s">
        <v>1009</v>
      </c>
      <c r="C488" s="40"/>
      <c r="D488" s="48" t="s">
        <v>1010</v>
      </c>
      <c r="E488" s="48"/>
      <c r="F488" s="48"/>
      <c r="G488" s="18">
        <f>SUM(G489:G490)</f>
        <v>1.1000000000000001</v>
      </c>
      <c r="H488" s="18">
        <f>SUM(H489:H490)</f>
        <v>0</v>
      </c>
      <c r="I488" s="18">
        <f>SUM(I489:I490)</f>
        <v>0</v>
      </c>
      <c r="J488" s="18">
        <f>SUM(J489:J490)</f>
        <v>0</v>
      </c>
      <c r="K488" s="18">
        <f>SUM(K489:K490)</f>
        <v>1.1000000000000001</v>
      </c>
      <c r="L488" s="18"/>
    </row>
    <row r="489" spans="1:12" s="1" customFormat="1" ht="21.95" customHeight="1">
      <c r="A489" s="56"/>
      <c r="B489" s="40"/>
      <c r="C489" s="40"/>
      <c r="D489" s="19">
        <v>43112301</v>
      </c>
      <c r="E489" s="17" t="s">
        <v>1011</v>
      </c>
      <c r="F489" s="17" t="s">
        <v>1012</v>
      </c>
      <c r="G489" s="12">
        <f t="shared" ref="G489:G493" si="50">H489+I489+J489+K489</f>
        <v>0.3</v>
      </c>
      <c r="H489" s="20"/>
      <c r="I489" s="20"/>
      <c r="J489" s="20"/>
      <c r="K489" s="20">
        <v>0.3</v>
      </c>
      <c r="L489" s="16"/>
    </row>
    <row r="490" spans="1:12" s="1" customFormat="1" ht="21.95" customHeight="1">
      <c r="A490" s="56"/>
      <c r="B490" s="40"/>
      <c r="C490" s="40"/>
      <c r="D490" s="19">
        <v>43113501</v>
      </c>
      <c r="E490" s="17" t="s">
        <v>1013</v>
      </c>
      <c r="F490" s="17" t="s">
        <v>1014</v>
      </c>
      <c r="G490" s="12">
        <f t="shared" si="50"/>
        <v>0.8</v>
      </c>
      <c r="H490" s="20"/>
      <c r="I490" s="20"/>
      <c r="J490" s="20"/>
      <c r="K490" s="20">
        <v>0.8</v>
      </c>
      <c r="L490" s="16"/>
    </row>
    <row r="491" spans="1:12" s="5" customFormat="1" ht="21.95" customHeight="1">
      <c r="A491" s="56" t="s">
        <v>947</v>
      </c>
      <c r="B491" s="40" t="s">
        <v>1015</v>
      </c>
      <c r="C491" s="40"/>
      <c r="D491" s="19">
        <v>43110901</v>
      </c>
      <c r="E491" s="17" t="s">
        <v>1016</v>
      </c>
      <c r="F491" s="17" t="s">
        <v>1017</v>
      </c>
      <c r="G491" s="18">
        <f t="shared" si="50"/>
        <v>8.85</v>
      </c>
      <c r="H491" s="13">
        <v>0</v>
      </c>
      <c r="I491" s="13">
        <v>0</v>
      </c>
      <c r="J491" s="13">
        <v>0</v>
      </c>
      <c r="K491" s="13">
        <v>8.85</v>
      </c>
      <c r="L491" s="33"/>
    </row>
    <row r="492" spans="1:12" s="5" customFormat="1" ht="24.95" customHeight="1">
      <c r="A492" s="56"/>
      <c r="B492" s="40" t="s">
        <v>1018</v>
      </c>
      <c r="C492" s="40"/>
      <c r="D492" s="19">
        <v>43110501</v>
      </c>
      <c r="E492" s="17" t="s">
        <v>1019</v>
      </c>
      <c r="F492" s="17" t="s">
        <v>1020</v>
      </c>
      <c r="G492" s="18">
        <f t="shared" si="50"/>
        <v>1.8</v>
      </c>
      <c r="H492" s="13">
        <v>0</v>
      </c>
      <c r="I492" s="13">
        <v>0</v>
      </c>
      <c r="J492" s="13">
        <v>0</v>
      </c>
      <c r="K492" s="13">
        <v>1.8</v>
      </c>
      <c r="L492" s="14"/>
    </row>
    <row r="493" spans="1:12" s="5" customFormat="1" ht="21" customHeight="1">
      <c r="A493" s="56"/>
      <c r="B493" s="40" t="s">
        <v>1021</v>
      </c>
      <c r="C493" s="40"/>
      <c r="D493" s="19">
        <v>43113101</v>
      </c>
      <c r="E493" s="17" t="s">
        <v>1022</v>
      </c>
      <c r="F493" s="17" t="s">
        <v>1023</v>
      </c>
      <c r="G493" s="18">
        <f t="shared" si="50"/>
        <v>0.14000000000000001</v>
      </c>
      <c r="H493" s="13">
        <v>0</v>
      </c>
      <c r="I493" s="13">
        <v>0</v>
      </c>
      <c r="J493" s="13">
        <v>0</v>
      </c>
      <c r="K493" s="13">
        <v>0.14000000000000001</v>
      </c>
      <c r="L493" s="14"/>
    </row>
    <row r="494" spans="1:12" s="4" customFormat="1" ht="21" customHeight="1">
      <c r="A494" s="56" t="s">
        <v>1024</v>
      </c>
      <c r="B494" s="48" t="s">
        <v>1025</v>
      </c>
      <c r="C494" s="48"/>
      <c r="D494" s="48"/>
      <c r="E494" s="48"/>
      <c r="F494" s="48"/>
      <c r="G494" s="18">
        <f>G495+G506+G509+G513+G516+G520+G523+G527+G530+G533+G534</f>
        <v>63.39</v>
      </c>
      <c r="H494" s="18">
        <f>H495+H506+H509+H513+H516+H520+H523+H527+H530+H533+H534</f>
        <v>15</v>
      </c>
      <c r="I494" s="18">
        <f>I495+I506+I509+I513+I516+I520+I523+I527+I530+I533+I534</f>
        <v>8</v>
      </c>
      <c r="J494" s="18">
        <f>J495+J506+J509+J513+J516+J520+J523+J527+J530+J533+J534</f>
        <v>-5</v>
      </c>
      <c r="K494" s="18">
        <f>K495+K506+K509+K513+K516+K520+K523+K527+K530+K533+K534</f>
        <v>45.39</v>
      </c>
      <c r="L494" s="16"/>
    </row>
    <row r="495" spans="1:12" s="4" customFormat="1" ht="21" customHeight="1">
      <c r="A495" s="56"/>
      <c r="B495" s="55" t="s">
        <v>1026</v>
      </c>
      <c r="C495" s="48" t="s">
        <v>1027</v>
      </c>
      <c r="D495" s="48"/>
      <c r="E495" s="48"/>
      <c r="F495" s="48"/>
      <c r="G495" s="18">
        <f>SUM(G496:G505)</f>
        <v>55.89</v>
      </c>
      <c r="H495" s="18">
        <f>SUM(H496:H505)</f>
        <v>15</v>
      </c>
      <c r="I495" s="18">
        <f>SUM(I496:I505)</f>
        <v>8</v>
      </c>
      <c r="J495" s="18">
        <f>SUM(J496:J505)</f>
        <v>0</v>
      </c>
      <c r="K495" s="18">
        <f>SUM(K496:K505)</f>
        <v>32.89</v>
      </c>
      <c r="L495" s="26"/>
    </row>
    <row r="496" spans="1:12" s="1" customFormat="1" ht="21" customHeight="1">
      <c r="A496" s="56"/>
      <c r="B496" s="55"/>
      <c r="C496" s="40" t="s">
        <v>1028</v>
      </c>
      <c r="D496" s="19">
        <v>43120101</v>
      </c>
      <c r="E496" s="17" t="s">
        <v>1029</v>
      </c>
      <c r="F496" s="17" t="s">
        <v>1030</v>
      </c>
      <c r="G496" s="12">
        <f t="shared" ref="G496:G505" si="51">H496+I496+J496+K496</f>
        <v>3.03</v>
      </c>
      <c r="H496" s="20"/>
      <c r="I496" s="20"/>
      <c r="J496" s="20"/>
      <c r="K496" s="20">
        <v>3.03</v>
      </c>
      <c r="L496" s="16"/>
    </row>
    <row r="497" spans="1:12" s="1" customFormat="1" ht="24.95" customHeight="1">
      <c r="A497" s="56"/>
      <c r="B497" s="55"/>
      <c r="C497" s="40"/>
      <c r="D497" s="19">
        <v>43121101</v>
      </c>
      <c r="E497" s="17" t="s">
        <v>1031</v>
      </c>
      <c r="F497" s="17" t="s">
        <v>1032</v>
      </c>
      <c r="G497" s="12">
        <f t="shared" si="51"/>
        <v>9.2899999999999991</v>
      </c>
      <c r="H497" s="20">
        <v>5</v>
      </c>
      <c r="I497" s="20"/>
      <c r="J497" s="20"/>
      <c r="K497" s="20">
        <v>4.29</v>
      </c>
      <c r="L497" s="16"/>
    </row>
    <row r="498" spans="1:12" s="1" customFormat="1" ht="21" customHeight="1">
      <c r="A498" s="56"/>
      <c r="B498" s="55"/>
      <c r="C498" s="40"/>
      <c r="D498" s="19">
        <v>43121601</v>
      </c>
      <c r="E498" s="17" t="s">
        <v>1033</v>
      </c>
      <c r="F498" s="17" t="s">
        <v>1034</v>
      </c>
      <c r="G498" s="12">
        <f t="shared" si="51"/>
        <v>0.18</v>
      </c>
      <c r="H498" s="20"/>
      <c r="I498" s="20"/>
      <c r="J498" s="20"/>
      <c r="K498" s="20">
        <v>0.18</v>
      </c>
      <c r="L498" s="16"/>
    </row>
    <row r="499" spans="1:12" s="1" customFormat="1" ht="24.95" customHeight="1">
      <c r="A499" s="56"/>
      <c r="B499" s="55"/>
      <c r="C499" s="40"/>
      <c r="D499" s="19">
        <v>43122301</v>
      </c>
      <c r="E499" s="17" t="s">
        <v>1035</v>
      </c>
      <c r="F499" s="17" t="s">
        <v>1036</v>
      </c>
      <c r="G499" s="12">
        <f t="shared" si="51"/>
        <v>10.969999999999999</v>
      </c>
      <c r="H499" s="20">
        <v>5</v>
      </c>
      <c r="I499" s="20"/>
      <c r="J499" s="20"/>
      <c r="K499" s="20">
        <v>5.97</v>
      </c>
      <c r="L499" s="16"/>
    </row>
    <row r="500" spans="1:12" s="1" customFormat="1" ht="24.95" customHeight="1">
      <c r="A500" s="56"/>
      <c r="B500" s="55"/>
      <c r="C500" s="40"/>
      <c r="D500" s="19">
        <v>43122401</v>
      </c>
      <c r="E500" s="17" t="s">
        <v>1037</v>
      </c>
      <c r="F500" s="17" t="s">
        <v>1038</v>
      </c>
      <c r="G500" s="12">
        <f t="shared" si="51"/>
        <v>0.56999999999999995</v>
      </c>
      <c r="H500" s="20"/>
      <c r="I500" s="20"/>
      <c r="J500" s="20"/>
      <c r="K500" s="20">
        <v>0.56999999999999995</v>
      </c>
      <c r="L500" s="16"/>
    </row>
    <row r="501" spans="1:12" s="1" customFormat="1" ht="24.95" customHeight="1">
      <c r="A501" s="56"/>
      <c r="B501" s="55"/>
      <c r="C501" s="40"/>
      <c r="D501" s="19">
        <v>43122501</v>
      </c>
      <c r="E501" s="17" t="s">
        <v>1039</v>
      </c>
      <c r="F501" s="17" t="s">
        <v>1040</v>
      </c>
      <c r="G501" s="12">
        <f t="shared" si="51"/>
        <v>3.07</v>
      </c>
      <c r="H501" s="20"/>
      <c r="I501" s="20"/>
      <c r="J501" s="20"/>
      <c r="K501" s="20">
        <v>3.07</v>
      </c>
      <c r="L501" s="16"/>
    </row>
    <row r="502" spans="1:12" s="1" customFormat="1" ht="24.95" customHeight="1">
      <c r="A502" s="56"/>
      <c r="B502" s="55"/>
      <c r="C502" s="40"/>
      <c r="D502" s="19">
        <v>43122701</v>
      </c>
      <c r="E502" s="17" t="s">
        <v>1041</v>
      </c>
      <c r="F502" s="17" t="s">
        <v>1042</v>
      </c>
      <c r="G502" s="12">
        <f t="shared" si="51"/>
        <v>1.61</v>
      </c>
      <c r="H502" s="20"/>
      <c r="I502" s="20"/>
      <c r="J502" s="20"/>
      <c r="K502" s="20">
        <v>1.61</v>
      </c>
      <c r="L502" s="16"/>
    </row>
    <row r="503" spans="1:12" s="1" customFormat="1" ht="24.95" customHeight="1">
      <c r="A503" s="56"/>
      <c r="B503" s="55"/>
      <c r="C503" s="40"/>
      <c r="D503" s="19">
        <v>43122901</v>
      </c>
      <c r="E503" s="17" t="s">
        <v>1043</v>
      </c>
      <c r="F503" s="17" t="s">
        <v>1044</v>
      </c>
      <c r="G503" s="12">
        <f t="shared" si="51"/>
        <v>9.0300000000000011</v>
      </c>
      <c r="H503" s="20">
        <v>5</v>
      </c>
      <c r="I503" s="20"/>
      <c r="J503" s="20"/>
      <c r="K503" s="20">
        <v>4.03</v>
      </c>
      <c r="L503" s="16"/>
    </row>
    <row r="504" spans="1:12" s="1" customFormat="1" ht="21.95" customHeight="1">
      <c r="A504" s="56"/>
      <c r="B504" s="55"/>
      <c r="C504" s="40"/>
      <c r="D504" s="19">
        <v>43123101</v>
      </c>
      <c r="E504" s="17" t="s">
        <v>1045</v>
      </c>
      <c r="F504" s="17" t="s">
        <v>1046</v>
      </c>
      <c r="G504" s="12">
        <f t="shared" si="51"/>
        <v>0.86</v>
      </c>
      <c r="H504" s="20"/>
      <c r="I504" s="20"/>
      <c r="J504" s="20"/>
      <c r="K504" s="20">
        <v>0.86</v>
      </c>
      <c r="L504" s="16"/>
    </row>
    <row r="505" spans="1:12" s="1" customFormat="1" ht="24.95" customHeight="1">
      <c r="A505" s="56"/>
      <c r="B505" s="55"/>
      <c r="C505" s="40"/>
      <c r="D505" s="19">
        <v>43123201</v>
      </c>
      <c r="E505" s="17" t="s">
        <v>1047</v>
      </c>
      <c r="F505" s="17" t="s">
        <v>1048</v>
      </c>
      <c r="G505" s="12">
        <f t="shared" si="51"/>
        <v>17.28</v>
      </c>
      <c r="H505" s="20"/>
      <c r="I505" s="20">
        <v>8</v>
      </c>
      <c r="J505" s="20"/>
      <c r="K505" s="20">
        <v>9.2799999999999994</v>
      </c>
      <c r="L505" s="16"/>
    </row>
    <row r="506" spans="1:12" s="1" customFormat="1" ht="21.95" customHeight="1">
      <c r="A506" s="56"/>
      <c r="B506" s="40" t="s">
        <v>1049</v>
      </c>
      <c r="C506" s="40"/>
      <c r="D506" s="48" t="s">
        <v>1050</v>
      </c>
      <c r="E506" s="48"/>
      <c r="F506" s="48"/>
      <c r="G506" s="18">
        <f>SUM(G507:G508)</f>
        <v>1.2200000000000002</v>
      </c>
      <c r="H506" s="18">
        <f>SUM(H507:H508)</f>
        <v>0</v>
      </c>
      <c r="I506" s="18">
        <f>SUM(I507:I508)</f>
        <v>0</v>
      </c>
      <c r="J506" s="18">
        <f>SUM(J507:J508)</f>
        <v>0</v>
      </c>
      <c r="K506" s="18">
        <f>SUM(K507:K508)</f>
        <v>1.2200000000000002</v>
      </c>
      <c r="L506" s="14"/>
    </row>
    <row r="507" spans="1:12" s="1" customFormat="1" ht="21.95" customHeight="1">
      <c r="A507" s="56"/>
      <c r="B507" s="40"/>
      <c r="C507" s="40"/>
      <c r="D507" s="19">
        <v>43121201</v>
      </c>
      <c r="E507" s="17" t="s">
        <v>1051</v>
      </c>
      <c r="F507" s="17" t="s">
        <v>1052</v>
      </c>
      <c r="G507" s="12">
        <f t="shared" ref="G507:G512" si="52">H507+I507+J507+K507</f>
        <v>0.66</v>
      </c>
      <c r="H507" s="20"/>
      <c r="I507" s="20"/>
      <c r="J507" s="20"/>
      <c r="K507" s="20">
        <v>0.66</v>
      </c>
      <c r="L507" s="16"/>
    </row>
    <row r="508" spans="1:12" s="1" customFormat="1" ht="24.95" customHeight="1">
      <c r="A508" s="56"/>
      <c r="B508" s="40"/>
      <c r="C508" s="40"/>
      <c r="D508" s="19">
        <v>43123601</v>
      </c>
      <c r="E508" s="17" t="s">
        <v>1053</v>
      </c>
      <c r="F508" s="17" t="s">
        <v>1054</v>
      </c>
      <c r="G508" s="12">
        <f t="shared" si="52"/>
        <v>0.56000000000000005</v>
      </c>
      <c r="H508" s="20"/>
      <c r="I508" s="20"/>
      <c r="J508" s="20"/>
      <c r="K508" s="20">
        <v>0.56000000000000005</v>
      </c>
      <c r="L508" s="16"/>
    </row>
    <row r="509" spans="1:12" s="4" customFormat="1" ht="21.95" customHeight="1">
      <c r="A509" s="56" t="s">
        <v>1024</v>
      </c>
      <c r="B509" s="40" t="s">
        <v>1055</v>
      </c>
      <c r="C509" s="40"/>
      <c r="D509" s="48" t="s">
        <v>1056</v>
      </c>
      <c r="E509" s="48"/>
      <c r="F509" s="48"/>
      <c r="G509" s="18">
        <f>SUM(G510:G512)</f>
        <v>1.06</v>
      </c>
      <c r="H509" s="18">
        <f>SUM(H510:H512)</f>
        <v>0</v>
      </c>
      <c r="I509" s="18">
        <f>SUM(I510:I512)</f>
        <v>0</v>
      </c>
      <c r="J509" s="18">
        <f>SUM(J510:J512)</f>
        <v>0</v>
      </c>
      <c r="K509" s="18">
        <f>SUM(K510:K512)</f>
        <v>1.06</v>
      </c>
      <c r="L509" s="26"/>
    </row>
    <row r="510" spans="1:12" s="1" customFormat="1" ht="21.95" customHeight="1">
      <c r="A510" s="56"/>
      <c r="B510" s="40"/>
      <c r="C510" s="40"/>
      <c r="D510" s="19">
        <v>43120701</v>
      </c>
      <c r="E510" s="17" t="s">
        <v>1057</v>
      </c>
      <c r="F510" s="17" t="s">
        <v>1058</v>
      </c>
      <c r="G510" s="12">
        <f t="shared" si="52"/>
        <v>0.35</v>
      </c>
      <c r="H510" s="20"/>
      <c r="I510" s="20"/>
      <c r="J510" s="20"/>
      <c r="K510" s="20">
        <v>0.35</v>
      </c>
      <c r="L510" s="16"/>
    </row>
    <row r="511" spans="1:12" s="1" customFormat="1" ht="21.95" customHeight="1">
      <c r="A511" s="56"/>
      <c r="B511" s="40"/>
      <c r="C511" s="40"/>
      <c r="D511" s="19">
        <v>43121801</v>
      </c>
      <c r="E511" s="17" t="s">
        <v>1059</v>
      </c>
      <c r="F511" s="17" t="s">
        <v>1060</v>
      </c>
      <c r="G511" s="12">
        <f t="shared" si="52"/>
        <v>0.34</v>
      </c>
      <c r="H511" s="20"/>
      <c r="I511" s="20"/>
      <c r="J511" s="20"/>
      <c r="K511" s="20">
        <v>0.34</v>
      </c>
      <c r="L511" s="16"/>
    </row>
    <row r="512" spans="1:12" s="1" customFormat="1" ht="24.95" customHeight="1">
      <c r="A512" s="56"/>
      <c r="B512" s="40"/>
      <c r="C512" s="40"/>
      <c r="D512" s="19">
        <v>43121901</v>
      </c>
      <c r="E512" s="17" t="s">
        <v>1061</v>
      </c>
      <c r="F512" s="17" t="s">
        <v>1062</v>
      </c>
      <c r="G512" s="12">
        <f t="shared" si="52"/>
        <v>0.37</v>
      </c>
      <c r="H512" s="20"/>
      <c r="I512" s="20"/>
      <c r="J512" s="20"/>
      <c r="K512" s="20">
        <v>0.37</v>
      </c>
      <c r="L512" s="16"/>
    </row>
    <row r="513" spans="1:12" s="4" customFormat="1" ht="21.95" customHeight="1">
      <c r="A513" s="56"/>
      <c r="B513" s="40" t="s">
        <v>1063</v>
      </c>
      <c r="C513" s="40"/>
      <c r="D513" s="48" t="s">
        <v>1064</v>
      </c>
      <c r="E513" s="48"/>
      <c r="F513" s="48"/>
      <c r="G513" s="18">
        <f>SUM(G514:G515)</f>
        <v>1.22</v>
      </c>
      <c r="H513" s="18">
        <f>SUM(H514:H515)</f>
        <v>0</v>
      </c>
      <c r="I513" s="18">
        <f>SUM(I514:I515)</f>
        <v>0</v>
      </c>
      <c r="J513" s="18">
        <f>SUM(J514:J515)</f>
        <v>0</v>
      </c>
      <c r="K513" s="18">
        <f>SUM(K514:K515)</f>
        <v>1.22</v>
      </c>
      <c r="L513" s="26"/>
    </row>
    <row r="514" spans="1:12" s="1" customFormat="1" ht="21.95" customHeight="1">
      <c r="A514" s="56"/>
      <c r="B514" s="40"/>
      <c r="C514" s="40"/>
      <c r="D514" s="19">
        <v>43122101</v>
      </c>
      <c r="E514" s="17" t="s">
        <v>1065</v>
      </c>
      <c r="F514" s="17" t="s">
        <v>1066</v>
      </c>
      <c r="G514" s="12">
        <f t="shared" ref="G514:G519" si="53">H514+I514+J514+K514</f>
        <v>0.65</v>
      </c>
      <c r="H514" s="20"/>
      <c r="I514" s="20"/>
      <c r="J514" s="20"/>
      <c r="K514" s="20">
        <v>0.65</v>
      </c>
      <c r="L514" s="16"/>
    </row>
    <row r="515" spans="1:12" s="1" customFormat="1" ht="21.95" customHeight="1">
      <c r="A515" s="56"/>
      <c r="B515" s="40"/>
      <c r="C515" s="40"/>
      <c r="D515" s="19">
        <v>43123501</v>
      </c>
      <c r="E515" s="17" t="s">
        <v>1067</v>
      </c>
      <c r="F515" s="17" t="s">
        <v>1068</v>
      </c>
      <c r="G515" s="12">
        <f t="shared" si="53"/>
        <v>0.56999999999999995</v>
      </c>
      <c r="H515" s="20"/>
      <c r="I515" s="20"/>
      <c r="J515" s="20"/>
      <c r="K515" s="20">
        <v>0.56999999999999995</v>
      </c>
      <c r="L515" s="16"/>
    </row>
    <row r="516" spans="1:12" s="1" customFormat="1" ht="21.95" customHeight="1">
      <c r="A516" s="56"/>
      <c r="B516" s="40" t="s">
        <v>1069</v>
      </c>
      <c r="C516" s="40"/>
      <c r="D516" s="48" t="s">
        <v>1070</v>
      </c>
      <c r="E516" s="48"/>
      <c r="F516" s="48"/>
      <c r="G516" s="18">
        <f>SUM(G517:G519)</f>
        <v>1.71</v>
      </c>
      <c r="H516" s="18">
        <f>SUM(H517:H519)</f>
        <v>0</v>
      </c>
      <c r="I516" s="18">
        <f>SUM(I517:I519)</f>
        <v>0</v>
      </c>
      <c r="J516" s="18">
        <f>SUM(J517:J519)</f>
        <v>0</v>
      </c>
      <c r="K516" s="18">
        <f>SUM(K517:K519)</f>
        <v>1.71</v>
      </c>
      <c r="L516" s="14"/>
    </row>
    <row r="517" spans="1:12" s="1" customFormat="1" ht="21.95" customHeight="1">
      <c r="A517" s="56"/>
      <c r="B517" s="40"/>
      <c r="C517" s="40"/>
      <c r="D517" s="19">
        <v>43120401</v>
      </c>
      <c r="E517" s="17" t="s">
        <v>1071</v>
      </c>
      <c r="F517" s="17" t="s">
        <v>1071</v>
      </c>
      <c r="G517" s="12">
        <f t="shared" si="53"/>
        <v>0.6</v>
      </c>
      <c r="H517" s="20"/>
      <c r="I517" s="20"/>
      <c r="J517" s="20"/>
      <c r="K517" s="20">
        <v>0.6</v>
      </c>
      <c r="L517" s="16"/>
    </row>
    <row r="518" spans="1:12" s="1" customFormat="1" ht="24.95" customHeight="1">
      <c r="A518" s="56"/>
      <c r="B518" s="40"/>
      <c r="C518" s="40"/>
      <c r="D518" s="19">
        <v>43122201</v>
      </c>
      <c r="E518" s="17" t="s">
        <v>1072</v>
      </c>
      <c r="F518" s="17" t="s">
        <v>1073</v>
      </c>
      <c r="G518" s="12">
        <f t="shared" si="53"/>
        <v>0.6</v>
      </c>
      <c r="H518" s="20"/>
      <c r="I518" s="20"/>
      <c r="J518" s="20"/>
      <c r="K518" s="20">
        <v>0.6</v>
      </c>
      <c r="L518" s="16"/>
    </row>
    <row r="519" spans="1:12" s="1" customFormat="1" ht="24.95" customHeight="1">
      <c r="A519" s="56"/>
      <c r="B519" s="40"/>
      <c r="C519" s="40"/>
      <c r="D519" s="19">
        <v>43123001</v>
      </c>
      <c r="E519" s="17" t="s">
        <v>1074</v>
      </c>
      <c r="F519" s="17" t="s">
        <v>1075</v>
      </c>
      <c r="G519" s="12">
        <f t="shared" si="53"/>
        <v>0.51</v>
      </c>
      <c r="H519" s="20"/>
      <c r="I519" s="20"/>
      <c r="J519" s="20"/>
      <c r="K519" s="20">
        <v>0.51</v>
      </c>
      <c r="L519" s="16"/>
    </row>
    <row r="520" spans="1:12" s="4" customFormat="1" ht="21.95" customHeight="1">
      <c r="A520" s="56"/>
      <c r="B520" s="40" t="s">
        <v>1076</v>
      </c>
      <c r="C520" s="40"/>
      <c r="D520" s="48" t="s">
        <v>1077</v>
      </c>
      <c r="E520" s="48"/>
      <c r="F520" s="48"/>
      <c r="G520" s="18">
        <f>SUM(G521:G522)</f>
        <v>0.53</v>
      </c>
      <c r="H520" s="18">
        <f>SUM(H521:H522)</f>
        <v>0</v>
      </c>
      <c r="I520" s="18">
        <f>SUM(I521:I522)</f>
        <v>0</v>
      </c>
      <c r="J520" s="18">
        <f>SUM(J521:J522)</f>
        <v>0</v>
      </c>
      <c r="K520" s="18">
        <f>SUM(K521:K522)</f>
        <v>0.53</v>
      </c>
      <c r="L520" s="26"/>
    </row>
    <row r="521" spans="1:12" s="1" customFormat="1" ht="24.95" customHeight="1">
      <c r="A521" s="56"/>
      <c r="B521" s="40"/>
      <c r="C521" s="40"/>
      <c r="D521" s="19">
        <v>43120601</v>
      </c>
      <c r="E521" s="17" t="s">
        <v>1078</v>
      </c>
      <c r="F521" s="17" t="s">
        <v>1079</v>
      </c>
      <c r="G521" s="12">
        <f t="shared" ref="G521:G526" si="54">H521+I521+J521+K521</f>
        <v>0.02</v>
      </c>
      <c r="H521" s="20"/>
      <c r="I521" s="20"/>
      <c r="J521" s="20"/>
      <c r="K521" s="20">
        <v>0.02</v>
      </c>
      <c r="L521" s="16"/>
    </row>
    <row r="522" spans="1:12" s="1" customFormat="1" ht="21.95" customHeight="1">
      <c r="A522" s="56"/>
      <c r="B522" s="40"/>
      <c r="C522" s="40"/>
      <c r="D522" s="19">
        <v>43122801</v>
      </c>
      <c r="E522" s="17" t="s">
        <v>1080</v>
      </c>
      <c r="F522" s="17" t="s">
        <v>1081</v>
      </c>
      <c r="G522" s="12">
        <f t="shared" si="54"/>
        <v>0.51</v>
      </c>
      <c r="H522" s="20"/>
      <c r="I522" s="20"/>
      <c r="J522" s="20"/>
      <c r="K522" s="20">
        <v>0.51</v>
      </c>
      <c r="L522" s="16"/>
    </row>
    <row r="523" spans="1:12" s="4" customFormat="1" ht="21.95" customHeight="1">
      <c r="A523" s="56"/>
      <c r="B523" s="40" t="s">
        <v>1082</v>
      </c>
      <c r="C523" s="40"/>
      <c r="D523" s="48" t="s">
        <v>1083</v>
      </c>
      <c r="E523" s="48"/>
      <c r="F523" s="48"/>
      <c r="G523" s="18">
        <f>SUM(G524:G526)</f>
        <v>28.58</v>
      </c>
      <c r="H523" s="18">
        <f>SUM(H524:H526)</f>
        <v>0</v>
      </c>
      <c r="I523" s="18">
        <f>SUM(I524:I526)</f>
        <v>0</v>
      </c>
      <c r="J523" s="18">
        <f>SUM(J524:J526)</f>
        <v>25</v>
      </c>
      <c r="K523" s="18">
        <f>SUM(K524:K526)</f>
        <v>3.5799999999999996</v>
      </c>
      <c r="L523" s="26"/>
    </row>
    <row r="524" spans="1:12" s="1" customFormat="1" ht="24.95" customHeight="1">
      <c r="A524" s="56"/>
      <c r="B524" s="40"/>
      <c r="C524" s="40"/>
      <c r="D524" s="19">
        <v>43122601</v>
      </c>
      <c r="E524" s="17" t="s">
        <v>1084</v>
      </c>
      <c r="F524" s="17" t="s">
        <v>1085</v>
      </c>
      <c r="G524" s="12">
        <f t="shared" si="54"/>
        <v>2.15</v>
      </c>
      <c r="H524" s="20"/>
      <c r="I524" s="20"/>
      <c r="J524" s="20"/>
      <c r="K524" s="20">
        <v>2.15</v>
      </c>
      <c r="L524" s="16"/>
    </row>
    <row r="525" spans="1:12" s="1" customFormat="1" ht="24.95" customHeight="1">
      <c r="A525" s="56"/>
      <c r="B525" s="40"/>
      <c r="C525" s="40"/>
      <c r="D525" s="19">
        <v>43123301</v>
      </c>
      <c r="E525" s="17" t="s">
        <v>1086</v>
      </c>
      <c r="F525" s="17" t="s">
        <v>1087</v>
      </c>
      <c r="G525" s="12">
        <f t="shared" si="54"/>
        <v>1.41</v>
      </c>
      <c r="H525" s="20"/>
      <c r="I525" s="20"/>
      <c r="J525" s="20"/>
      <c r="K525" s="20">
        <v>1.41</v>
      </c>
      <c r="L525" s="16"/>
    </row>
    <row r="526" spans="1:12" s="1" customFormat="1" ht="24.95" customHeight="1">
      <c r="A526" s="56"/>
      <c r="B526" s="40"/>
      <c r="C526" s="40"/>
      <c r="D526" s="19">
        <v>43123401</v>
      </c>
      <c r="E526" s="17" t="s">
        <v>1088</v>
      </c>
      <c r="F526" s="17" t="s">
        <v>1089</v>
      </c>
      <c r="G526" s="12">
        <f t="shared" si="54"/>
        <v>25.02</v>
      </c>
      <c r="H526" s="20"/>
      <c r="I526" s="20"/>
      <c r="J526" s="20">
        <v>25</v>
      </c>
      <c r="K526" s="20">
        <v>0.02</v>
      </c>
      <c r="L526" s="30" t="s">
        <v>1191</v>
      </c>
    </row>
    <row r="527" spans="1:12" s="1" customFormat="1" ht="21.95" customHeight="1">
      <c r="A527" s="56" t="s">
        <v>1024</v>
      </c>
      <c r="B527" s="40" t="s">
        <v>1090</v>
      </c>
      <c r="C527" s="40"/>
      <c r="D527" s="48" t="s">
        <v>1091</v>
      </c>
      <c r="E527" s="48"/>
      <c r="F527" s="48"/>
      <c r="G527" s="18">
        <f>SUM(G528:G529)</f>
        <v>-13.68</v>
      </c>
      <c r="H527" s="18">
        <f>SUM(H528:H529)</f>
        <v>0</v>
      </c>
      <c r="I527" s="18">
        <f>SUM(I528:I529)</f>
        <v>0</v>
      </c>
      <c r="J527" s="18">
        <f>SUM(J528:J529)</f>
        <v>-15</v>
      </c>
      <c r="K527" s="18">
        <f>SUM(K528:K529)</f>
        <v>1.32</v>
      </c>
      <c r="L527" s="14"/>
    </row>
    <row r="528" spans="1:12" s="1" customFormat="1" ht="21.95" customHeight="1">
      <c r="A528" s="56"/>
      <c r="B528" s="40"/>
      <c r="C528" s="40"/>
      <c r="D528" s="19">
        <v>43121301</v>
      </c>
      <c r="E528" s="17" t="s">
        <v>1092</v>
      </c>
      <c r="F528" s="17" t="s">
        <v>1093</v>
      </c>
      <c r="G528" s="12">
        <f t="shared" ref="G528:G534" si="55">H528+I528+J528+K528</f>
        <v>1.32</v>
      </c>
      <c r="H528" s="20">
        <v>0</v>
      </c>
      <c r="I528" s="20">
        <v>0</v>
      </c>
      <c r="J528" s="20">
        <v>0</v>
      </c>
      <c r="K528" s="20">
        <v>1.32</v>
      </c>
      <c r="L528" s="16"/>
    </row>
    <row r="529" spans="1:12" s="1" customFormat="1" ht="21.95" customHeight="1">
      <c r="A529" s="56"/>
      <c r="B529" s="40"/>
      <c r="C529" s="40"/>
      <c r="D529" s="19"/>
      <c r="E529" s="17" t="s">
        <v>1094</v>
      </c>
      <c r="F529" s="32"/>
      <c r="G529" s="12">
        <f t="shared" si="55"/>
        <v>-15</v>
      </c>
      <c r="H529" s="20"/>
      <c r="I529" s="20"/>
      <c r="J529" s="20">
        <v>-15</v>
      </c>
      <c r="K529" s="20">
        <v>0</v>
      </c>
      <c r="L529" s="16" t="s">
        <v>542</v>
      </c>
    </row>
    <row r="530" spans="1:12" s="1" customFormat="1" ht="21.95" customHeight="1">
      <c r="A530" s="56"/>
      <c r="B530" s="40" t="s">
        <v>1095</v>
      </c>
      <c r="C530" s="40"/>
      <c r="D530" s="48" t="s">
        <v>1096</v>
      </c>
      <c r="E530" s="48"/>
      <c r="F530" s="48"/>
      <c r="G530" s="18">
        <f>SUM(G531:G532)</f>
        <v>-14.44</v>
      </c>
      <c r="H530" s="18">
        <f>SUM(H531:H532)</f>
        <v>0</v>
      </c>
      <c r="I530" s="18">
        <f>SUM(I531:I532)</f>
        <v>0</v>
      </c>
      <c r="J530" s="18">
        <f>SUM(J531:J532)</f>
        <v>-15</v>
      </c>
      <c r="K530" s="18">
        <f>SUM(K531:K532)</f>
        <v>0.56000000000000005</v>
      </c>
      <c r="L530" s="14"/>
    </row>
    <row r="531" spans="1:12" s="1" customFormat="1" ht="21.95" customHeight="1">
      <c r="A531" s="56"/>
      <c r="B531" s="40"/>
      <c r="C531" s="40"/>
      <c r="D531" s="19">
        <v>43121401</v>
      </c>
      <c r="E531" s="17" t="s">
        <v>1097</v>
      </c>
      <c r="F531" s="17" t="s">
        <v>1098</v>
      </c>
      <c r="G531" s="18">
        <f t="shared" si="55"/>
        <v>0.56000000000000005</v>
      </c>
      <c r="H531" s="13">
        <v>0</v>
      </c>
      <c r="I531" s="13">
        <v>0</v>
      </c>
      <c r="J531" s="13">
        <v>0</v>
      </c>
      <c r="K531" s="13">
        <v>0.56000000000000005</v>
      </c>
      <c r="L531" s="14"/>
    </row>
    <row r="532" spans="1:12" s="1" customFormat="1" ht="21.95" customHeight="1">
      <c r="A532" s="56"/>
      <c r="B532" s="40"/>
      <c r="C532" s="40"/>
      <c r="D532" s="32"/>
      <c r="E532" s="17" t="s">
        <v>1099</v>
      </c>
      <c r="F532" s="32"/>
      <c r="G532" s="12">
        <f t="shared" si="55"/>
        <v>-15</v>
      </c>
      <c r="H532" s="20"/>
      <c r="I532" s="20"/>
      <c r="J532" s="20">
        <v>-15</v>
      </c>
      <c r="K532" s="20">
        <v>0</v>
      </c>
      <c r="L532" s="16" t="s">
        <v>542</v>
      </c>
    </row>
    <row r="533" spans="1:12" s="1" customFormat="1" ht="24.95" customHeight="1">
      <c r="A533" s="56"/>
      <c r="B533" s="40" t="s">
        <v>1100</v>
      </c>
      <c r="C533" s="40"/>
      <c r="D533" s="19">
        <v>43121501</v>
      </c>
      <c r="E533" s="17" t="s">
        <v>1101</v>
      </c>
      <c r="F533" s="17" t="s">
        <v>1102</v>
      </c>
      <c r="G533" s="18">
        <f t="shared" si="55"/>
        <v>0.48</v>
      </c>
      <c r="H533" s="13">
        <v>0</v>
      </c>
      <c r="I533" s="13">
        <v>0</v>
      </c>
      <c r="J533" s="13">
        <v>0</v>
      </c>
      <c r="K533" s="13">
        <v>0.48</v>
      </c>
      <c r="L533" s="14"/>
    </row>
    <row r="534" spans="1:12" s="1" customFormat="1" ht="21.95" customHeight="1">
      <c r="A534" s="56"/>
      <c r="B534" s="40" t="s">
        <v>1103</v>
      </c>
      <c r="C534" s="40"/>
      <c r="D534" s="19">
        <v>43120501</v>
      </c>
      <c r="E534" s="17" t="s">
        <v>1104</v>
      </c>
      <c r="F534" s="17" t="s">
        <v>1105</v>
      </c>
      <c r="G534" s="18">
        <f t="shared" si="55"/>
        <v>0.82</v>
      </c>
      <c r="H534" s="13">
        <v>0</v>
      </c>
      <c r="I534" s="13">
        <v>0</v>
      </c>
      <c r="J534" s="13">
        <v>0</v>
      </c>
      <c r="K534" s="13">
        <v>0.82</v>
      </c>
      <c r="L534" s="14"/>
    </row>
    <row r="535" spans="1:12" s="4" customFormat="1" ht="21.95" customHeight="1">
      <c r="A535" s="51" t="s">
        <v>1106</v>
      </c>
      <c r="B535" s="48" t="s">
        <v>1107</v>
      </c>
      <c r="C535" s="48"/>
      <c r="D535" s="48"/>
      <c r="E535" s="48"/>
      <c r="F535" s="48"/>
      <c r="G535" s="18">
        <f>G536+G542+G545+G549+G554+G557+G560+G561</f>
        <v>-4.5900000000000016</v>
      </c>
      <c r="H535" s="18">
        <f>H536+H542+H545+H549+H554+H557+H560+H561</f>
        <v>15</v>
      </c>
      <c r="I535" s="18">
        <f>I536+I542+I545+I549+I554+I557+I560+I561</f>
        <v>0</v>
      </c>
      <c r="J535" s="18">
        <f>J536+J542+J545+J549+J554+J557+J560+J561</f>
        <v>-45</v>
      </c>
      <c r="K535" s="18">
        <f>K536+K542+K545+K549+K554+K557+K560+K561</f>
        <v>25.41</v>
      </c>
      <c r="L535" s="16"/>
    </row>
    <row r="536" spans="1:12" s="4" customFormat="1" ht="21.95" customHeight="1">
      <c r="A536" s="51"/>
      <c r="B536" s="40" t="s">
        <v>1108</v>
      </c>
      <c r="C536" s="40"/>
      <c r="D536" s="48" t="s">
        <v>1109</v>
      </c>
      <c r="E536" s="48"/>
      <c r="F536" s="48"/>
      <c r="G536" s="18">
        <f>SUM(G537:G541)</f>
        <v>31.6</v>
      </c>
      <c r="H536" s="18">
        <f>SUM(H537:H541)</f>
        <v>15</v>
      </c>
      <c r="I536" s="18">
        <f>SUM(I537:I541)</f>
        <v>0</v>
      </c>
      <c r="J536" s="18">
        <f>SUM(J537:J541)</f>
        <v>0</v>
      </c>
      <c r="K536" s="18">
        <f>SUM(K537:K541)</f>
        <v>16.600000000000001</v>
      </c>
      <c r="L536" s="26"/>
    </row>
    <row r="537" spans="1:12" s="1" customFormat="1" ht="21.95" customHeight="1">
      <c r="A537" s="51"/>
      <c r="B537" s="40"/>
      <c r="C537" s="40"/>
      <c r="D537" s="19">
        <v>43130201</v>
      </c>
      <c r="E537" s="17" t="s">
        <v>1110</v>
      </c>
      <c r="F537" s="17" t="s">
        <v>1111</v>
      </c>
      <c r="G537" s="12">
        <f t="shared" ref="G537:G541" si="56">H537+I537+J537+K537</f>
        <v>8.93</v>
      </c>
      <c r="H537" s="20">
        <v>5</v>
      </c>
      <c r="I537" s="20"/>
      <c r="J537" s="20"/>
      <c r="K537" s="20">
        <v>3.93</v>
      </c>
      <c r="L537" s="16"/>
    </row>
    <row r="538" spans="1:12" s="1" customFormat="1" ht="21.95" customHeight="1">
      <c r="A538" s="51"/>
      <c r="B538" s="40"/>
      <c r="C538" s="40"/>
      <c r="D538" s="19">
        <v>43130101</v>
      </c>
      <c r="E538" s="17" t="s">
        <v>1112</v>
      </c>
      <c r="F538" s="17" t="s">
        <v>1113</v>
      </c>
      <c r="G538" s="12">
        <f t="shared" si="56"/>
        <v>1.96</v>
      </c>
      <c r="H538" s="20"/>
      <c r="I538" s="20"/>
      <c r="J538" s="20"/>
      <c r="K538" s="20">
        <v>1.96</v>
      </c>
      <c r="L538" s="16"/>
    </row>
    <row r="539" spans="1:12" s="1" customFormat="1" ht="24.95" customHeight="1">
      <c r="A539" s="51"/>
      <c r="B539" s="40"/>
      <c r="C539" s="40"/>
      <c r="D539" s="19">
        <v>43131601</v>
      </c>
      <c r="E539" s="17" t="s">
        <v>1114</v>
      </c>
      <c r="F539" s="17" t="s">
        <v>1115</v>
      </c>
      <c r="G539" s="12">
        <f t="shared" si="56"/>
        <v>1.55</v>
      </c>
      <c r="H539" s="20"/>
      <c r="I539" s="20"/>
      <c r="J539" s="20"/>
      <c r="K539" s="20">
        <v>1.55</v>
      </c>
      <c r="L539" s="16"/>
    </row>
    <row r="540" spans="1:12" s="1" customFormat="1" ht="21.95" customHeight="1">
      <c r="A540" s="51"/>
      <c r="B540" s="40"/>
      <c r="C540" s="40"/>
      <c r="D540" s="19">
        <v>43132101</v>
      </c>
      <c r="E540" s="17" t="s">
        <v>1116</v>
      </c>
      <c r="F540" s="17" t="s">
        <v>1117</v>
      </c>
      <c r="G540" s="12">
        <f t="shared" si="56"/>
        <v>9.66</v>
      </c>
      <c r="H540" s="20">
        <v>5</v>
      </c>
      <c r="I540" s="20"/>
      <c r="J540" s="20"/>
      <c r="K540" s="20">
        <v>4.66</v>
      </c>
      <c r="L540" s="16"/>
    </row>
    <row r="541" spans="1:12" s="1" customFormat="1" ht="24.95" customHeight="1">
      <c r="A541" s="51"/>
      <c r="B541" s="40"/>
      <c r="C541" s="40"/>
      <c r="D541" s="19">
        <v>43132201</v>
      </c>
      <c r="E541" s="17" t="s">
        <v>1118</v>
      </c>
      <c r="F541" s="17" t="s">
        <v>1119</v>
      </c>
      <c r="G541" s="12">
        <f t="shared" si="56"/>
        <v>9.5</v>
      </c>
      <c r="H541" s="20">
        <v>5</v>
      </c>
      <c r="I541" s="20"/>
      <c r="J541" s="20"/>
      <c r="K541" s="20">
        <v>4.5</v>
      </c>
      <c r="L541" s="16"/>
    </row>
    <row r="542" spans="1:12" s="4" customFormat="1" ht="21.95" customHeight="1">
      <c r="A542" s="51"/>
      <c r="B542" s="40" t="s">
        <v>1120</v>
      </c>
      <c r="C542" s="40"/>
      <c r="D542" s="48" t="s">
        <v>1121</v>
      </c>
      <c r="E542" s="48"/>
      <c r="F542" s="48"/>
      <c r="G542" s="18">
        <f>SUM(G543:G544)</f>
        <v>0.83000000000000007</v>
      </c>
      <c r="H542" s="18">
        <f>SUM(H543:H544)</f>
        <v>0</v>
      </c>
      <c r="I542" s="18">
        <f>SUM(I543:I544)</f>
        <v>0</v>
      </c>
      <c r="J542" s="18">
        <f>SUM(J543:J544)</f>
        <v>0</v>
      </c>
      <c r="K542" s="18">
        <f>SUM(K543:K544)</f>
        <v>0.83000000000000007</v>
      </c>
      <c r="L542" s="26"/>
    </row>
    <row r="543" spans="1:12" s="1" customFormat="1" ht="21.95" customHeight="1">
      <c r="A543" s="51"/>
      <c r="B543" s="40"/>
      <c r="C543" s="40"/>
      <c r="D543" s="19">
        <v>43130401</v>
      </c>
      <c r="E543" s="17" t="s">
        <v>1122</v>
      </c>
      <c r="F543" s="17" t="s">
        <v>1123</v>
      </c>
      <c r="G543" s="12">
        <f t="shared" ref="G543:G548" si="57">H543+I543+J543+K543</f>
        <v>0.17</v>
      </c>
      <c r="H543" s="20"/>
      <c r="I543" s="20"/>
      <c r="J543" s="20"/>
      <c r="K543" s="20">
        <v>0.17</v>
      </c>
      <c r="L543" s="16"/>
    </row>
    <row r="544" spans="1:12" s="1" customFormat="1" ht="24.95" customHeight="1">
      <c r="A544" s="51"/>
      <c r="B544" s="40"/>
      <c r="C544" s="40"/>
      <c r="D544" s="19">
        <v>43132301</v>
      </c>
      <c r="E544" s="17" t="s">
        <v>1124</v>
      </c>
      <c r="F544" s="17" t="s">
        <v>1125</v>
      </c>
      <c r="G544" s="12">
        <f t="shared" si="57"/>
        <v>0.66</v>
      </c>
      <c r="H544" s="20"/>
      <c r="I544" s="20"/>
      <c r="J544" s="20"/>
      <c r="K544" s="20">
        <v>0.66</v>
      </c>
      <c r="L544" s="16"/>
    </row>
    <row r="545" spans="1:12" s="4" customFormat="1" ht="21.95" customHeight="1">
      <c r="A545" s="51"/>
      <c r="B545" s="54" t="s">
        <v>1126</v>
      </c>
      <c r="C545" s="54"/>
      <c r="D545" s="48" t="s">
        <v>1127</v>
      </c>
      <c r="E545" s="48"/>
      <c r="F545" s="48"/>
      <c r="G545" s="18">
        <f>SUM(G546:G548)</f>
        <v>-13.42</v>
      </c>
      <c r="H545" s="18">
        <f>SUM(H546:H548)</f>
        <v>0</v>
      </c>
      <c r="I545" s="18">
        <f>SUM(I546:I548)</f>
        <v>0</v>
      </c>
      <c r="J545" s="18">
        <f>SUM(J546:J548)</f>
        <v>-15</v>
      </c>
      <c r="K545" s="18">
        <f>SUM(K546:K548)</f>
        <v>1.58</v>
      </c>
      <c r="L545" s="26"/>
    </row>
    <row r="546" spans="1:12" s="1" customFormat="1" ht="21.95" customHeight="1">
      <c r="A546" s="51" t="s">
        <v>1106</v>
      </c>
      <c r="B546" s="54" t="s">
        <v>1126</v>
      </c>
      <c r="C546" s="54"/>
      <c r="D546" s="19">
        <v>43130501</v>
      </c>
      <c r="E546" s="17" t="s">
        <v>1128</v>
      </c>
      <c r="F546" s="17" t="s">
        <v>1129</v>
      </c>
      <c r="G546" s="12">
        <f t="shared" si="57"/>
        <v>1.1000000000000001</v>
      </c>
      <c r="H546" s="20"/>
      <c r="I546" s="20"/>
      <c r="J546" s="20"/>
      <c r="K546" s="20">
        <v>1.1000000000000001</v>
      </c>
      <c r="L546" s="16"/>
    </row>
    <row r="547" spans="1:12" s="1" customFormat="1" ht="21.95" customHeight="1">
      <c r="A547" s="51"/>
      <c r="B547" s="54"/>
      <c r="C547" s="54"/>
      <c r="D547" s="19">
        <v>43130901</v>
      </c>
      <c r="E547" s="17" t="s">
        <v>1130</v>
      </c>
      <c r="F547" s="17" t="s">
        <v>1131</v>
      </c>
      <c r="G547" s="12">
        <f t="shared" si="57"/>
        <v>0.48</v>
      </c>
      <c r="H547" s="20"/>
      <c r="I547" s="20"/>
      <c r="J547" s="20"/>
      <c r="K547" s="20">
        <v>0.48</v>
      </c>
      <c r="L547" s="16"/>
    </row>
    <row r="548" spans="1:12" s="1" customFormat="1" ht="21.95" customHeight="1">
      <c r="A548" s="51"/>
      <c r="B548" s="54"/>
      <c r="C548" s="54"/>
      <c r="D548" s="19"/>
      <c r="E548" s="17" t="s">
        <v>1132</v>
      </c>
      <c r="F548" s="32"/>
      <c r="G548" s="12">
        <f t="shared" si="57"/>
        <v>-15</v>
      </c>
      <c r="H548" s="20"/>
      <c r="I548" s="20"/>
      <c r="J548" s="20">
        <v>-15</v>
      </c>
      <c r="K548" s="20">
        <v>0</v>
      </c>
      <c r="L548" s="16" t="s">
        <v>542</v>
      </c>
    </row>
    <row r="549" spans="1:12" s="1" customFormat="1" ht="21.95" customHeight="1">
      <c r="A549" s="51"/>
      <c r="B549" s="40" t="s">
        <v>1133</v>
      </c>
      <c r="C549" s="40"/>
      <c r="D549" s="48" t="s">
        <v>1134</v>
      </c>
      <c r="E549" s="48"/>
      <c r="F549" s="48"/>
      <c r="G549" s="18">
        <f>SUM(G550:G553)</f>
        <v>-11.66</v>
      </c>
      <c r="H549" s="18">
        <f>SUM(H550:H553)</f>
        <v>0</v>
      </c>
      <c r="I549" s="18">
        <f>SUM(I550:I553)</f>
        <v>0</v>
      </c>
      <c r="J549" s="18">
        <f>SUM(J550:J553)</f>
        <v>-15</v>
      </c>
      <c r="K549" s="18">
        <f>SUM(K550:K553)</f>
        <v>3.3399999999999994</v>
      </c>
      <c r="L549" s="14"/>
    </row>
    <row r="550" spans="1:12" s="1" customFormat="1" ht="21.95" customHeight="1">
      <c r="A550" s="51"/>
      <c r="B550" s="40"/>
      <c r="C550" s="40"/>
      <c r="D550" s="19">
        <v>43131001</v>
      </c>
      <c r="E550" s="17" t="s">
        <v>1135</v>
      </c>
      <c r="F550" s="17" t="s">
        <v>1136</v>
      </c>
      <c r="G550" s="12">
        <f t="shared" ref="G550:G553" si="58">H550+I550+J550+K550</f>
        <v>0.95</v>
      </c>
      <c r="H550" s="20"/>
      <c r="I550" s="20"/>
      <c r="J550" s="20"/>
      <c r="K550" s="20">
        <v>0.95</v>
      </c>
      <c r="L550" s="16"/>
    </row>
    <row r="551" spans="1:12" s="1" customFormat="1" ht="24.95" customHeight="1">
      <c r="A551" s="51"/>
      <c r="B551" s="40"/>
      <c r="C551" s="40"/>
      <c r="D551" s="19">
        <v>43132001</v>
      </c>
      <c r="E551" s="17" t="s">
        <v>1137</v>
      </c>
      <c r="F551" s="17" t="s">
        <v>1138</v>
      </c>
      <c r="G551" s="12">
        <f t="shared" si="58"/>
        <v>2.3199999999999998</v>
      </c>
      <c r="H551" s="20"/>
      <c r="I551" s="20"/>
      <c r="J551" s="20"/>
      <c r="K551" s="20">
        <v>2.3199999999999998</v>
      </c>
      <c r="L551" s="16"/>
    </row>
    <row r="552" spans="1:12" s="1" customFormat="1" ht="21.95" customHeight="1">
      <c r="A552" s="51"/>
      <c r="B552" s="40"/>
      <c r="C552" s="40"/>
      <c r="D552" s="19">
        <v>43132401</v>
      </c>
      <c r="E552" s="17" t="s">
        <v>1139</v>
      </c>
      <c r="F552" s="17" t="s">
        <v>1140</v>
      </c>
      <c r="G552" s="12">
        <f t="shared" si="58"/>
        <v>7.0000000000000007E-2</v>
      </c>
      <c r="H552" s="20"/>
      <c r="I552" s="20"/>
      <c r="J552" s="20"/>
      <c r="K552" s="20">
        <v>7.0000000000000007E-2</v>
      </c>
      <c r="L552" s="16"/>
    </row>
    <row r="553" spans="1:12" s="1" customFormat="1" ht="21.95" customHeight="1">
      <c r="A553" s="51"/>
      <c r="B553" s="40"/>
      <c r="C553" s="40"/>
      <c r="D553" s="19"/>
      <c r="E553" s="17" t="s">
        <v>1141</v>
      </c>
      <c r="F553" s="32"/>
      <c r="G553" s="12">
        <f t="shared" si="58"/>
        <v>-15</v>
      </c>
      <c r="H553" s="20"/>
      <c r="I553" s="20"/>
      <c r="J553" s="20">
        <v>-15</v>
      </c>
      <c r="K553" s="20">
        <v>0</v>
      </c>
      <c r="L553" s="16" t="s">
        <v>542</v>
      </c>
    </row>
    <row r="554" spans="1:12" s="4" customFormat="1" ht="21.95" customHeight="1">
      <c r="A554" s="51"/>
      <c r="B554" s="40" t="s">
        <v>1142</v>
      </c>
      <c r="C554" s="40"/>
      <c r="D554" s="48" t="s">
        <v>1143</v>
      </c>
      <c r="E554" s="48"/>
      <c r="F554" s="48"/>
      <c r="G554" s="18">
        <f>SUM(G555:G556)</f>
        <v>0.8</v>
      </c>
      <c r="H554" s="18">
        <f>SUM(H555:H556)</f>
        <v>0</v>
      </c>
      <c r="I554" s="18">
        <f>SUM(I555:I556)</f>
        <v>0</v>
      </c>
      <c r="J554" s="18">
        <f>SUM(J555:J556)</f>
        <v>0</v>
      </c>
      <c r="K554" s="18">
        <f>SUM(K555:K556)</f>
        <v>0.8</v>
      </c>
      <c r="L554" s="26"/>
    </row>
    <row r="555" spans="1:12" s="1" customFormat="1" ht="21.95" customHeight="1">
      <c r="A555" s="51"/>
      <c r="B555" s="40"/>
      <c r="C555" s="40"/>
      <c r="D555" s="19">
        <v>43130301</v>
      </c>
      <c r="E555" s="17" t="s">
        <v>1144</v>
      </c>
      <c r="F555" s="17" t="s">
        <v>1144</v>
      </c>
      <c r="G555" s="12">
        <f t="shared" ref="G555:G561" si="59">H555+I555+J555+K555</f>
        <v>0.17</v>
      </c>
      <c r="H555" s="20"/>
      <c r="I555" s="20"/>
      <c r="J555" s="20"/>
      <c r="K555" s="20">
        <v>0.17</v>
      </c>
      <c r="L555" s="16"/>
    </row>
    <row r="556" spans="1:12" s="1" customFormat="1" ht="24.95" customHeight="1">
      <c r="A556" s="51"/>
      <c r="B556" s="40"/>
      <c r="C556" s="40"/>
      <c r="D556" s="19">
        <v>43130601</v>
      </c>
      <c r="E556" s="17" t="s">
        <v>1145</v>
      </c>
      <c r="F556" s="17" t="s">
        <v>1146</v>
      </c>
      <c r="G556" s="12">
        <f t="shared" si="59"/>
        <v>0.63</v>
      </c>
      <c r="H556" s="20"/>
      <c r="I556" s="20"/>
      <c r="J556" s="20"/>
      <c r="K556" s="20">
        <v>0.63</v>
      </c>
      <c r="L556" s="16"/>
    </row>
    <row r="557" spans="1:12" s="1" customFormat="1" ht="21.95" customHeight="1">
      <c r="A557" s="51"/>
      <c r="B557" s="40" t="s">
        <v>1147</v>
      </c>
      <c r="C557" s="40"/>
      <c r="D557" s="48" t="s">
        <v>1148</v>
      </c>
      <c r="E557" s="48"/>
      <c r="F557" s="48"/>
      <c r="G557" s="18">
        <f>SUM(G558:G559)</f>
        <v>-12.93</v>
      </c>
      <c r="H557" s="18">
        <f>SUM(H558:H559)</f>
        <v>0</v>
      </c>
      <c r="I557" s="18">
        <f>SUM(I558:I559)</f>
        <v>0</v>
      </c>
      <c r="J557" s="18">
        <f>SUM(J558:J559)</f>
        <v>-15</v>
      </c>
      <c r="K557" s="18">
        <f>SUM(K558:K559)</f>
        <v>2.0699999999999998</v>
      </c>
      <c r="L557" s="14"/>
    </row>
    <row r="558" spans="1:12" s="1" customFormat="1" ht="21.95" customHeight="1">
      <c r="A558" s="51"/>
      <c r="B558" s="40"/>
      <c r="C558" s="40"/>
      <c r="D558" s="19">
        <v>43130701</v>
      </c>
      <c r="E558" s="17" t="s">
        <v>1149</v>
      </c>
      <c r="F558" s="17" t="s">
        <v>1150</v>
      </c>
      <c r="G558" s="12">
        <f t="shared" si="59"/>
        <v>2.0699999999999998</v>
      </c>
      <c r="H558" s="20">
        <v>0</v>
      </c>
      <c r="I558" s="20">
        <v>0</v>
      </c>
      <c r="J558" s="20">
        <v>0</v>
      </c>
      <c r="K558" s="20">
        <v>2.0699999999999998</v>
      </c>
      <c r="L558" s="16"/>
    </row>
    <row r="559" spans="1:12" s="1" customFormat="1" ht="21.95" customHeight="1">
      <c r="A559" s="51"/>
      <c r="B559" s="40"/>
      <c r="C559" s="40"/>
      <c r="D559" s="19"/>
      <c r="E559" s="17" t="s">
        <v>1151</v>
      </c>
      <c r="F559" s="32"/>
      <c r="G559" s="12">
        <f t="shared" si="59"/>
        <v>-15</v>
      </c>
      <c r="H559" s="20"/>
      <c r="I559" s="20"/>
      <c r="J559" s="20">
        <v>-15</v>
      </c>
      <c r="K559" s="20">
        <v>0</v>
      </c>
      <c r="L559" s="16" t="s">
        <v>542</v>
      </c>
    </row>
    <row r="560" spans="1:12" s="1" customFormat="1" ht="24.95" customHeight="1">
      <c r="A560" s="51"/>
      <c r="B560" s="40" t="s">
        <v>1152</v>
      </c>
      <c r="C560" s="40"/>
      <c r="D560" s="19">
        <v>43131701</v>
      </c>
      <c r="E560" s="17" t="s">
        <v>1153</v>
      </c>
      <c r="F560" s="17" t="s">
        <v>1154</v>
      </c>
      <c r="G560" s="18">
        <f t="shared" si="59"/>
        <v>0.09</v>
      </c>
      <c r="H560" s="13">
        <v>0</v>
      </c>
      <c r="I560" s="13">
        <v>0</v>
      </c>
      <c r="J560" s="13">
        <v>0</v>
      </c>
      <c r="K560" s="13">
        <v>0.09</v>
      </c>
      <c r="L560" s="14"/>
    </row>
    <row r="561" spans="1:12" s="1" customFormat="1" ht="21.95" customHeight="1">
      <c r="A561" s="51"/>
      <c r="B561" s="40" t="s">
        <v>1155</v>
      </c>
      <c r="C561" s="40"/>
      <c r="D561" s="19">
        <v>43131901</v>
      </c>
      <c r="E561" s="17" t="s">
        <v>1156</v>
      </c>
      <c r="F561" s="17" t="s">
        <v>1157</v>
      </c>
      <c r="G561" s="18">
        <f t="shared" si="59"/>
        <v>0.1</v>
      </c>
      <c r="H561" s="13">
        <v>0</v>
      </c>
      <c r="I561" s="13">
        <v>0</v>
      </c>
      <c r="J561" s="13">
        <v>0</v>
      </c>
      <c r="K561" s="13">
        <v>0.1</v>
      </c>
      <c r="L561" s="14"/>
    </row>
    <row r="562" spans="1:12" s="4" customFormat="1" ht="24" customHeight="1">
      <c r="A562" s="50" t="s">
        <v>1158</v>
      </c>
      <c r="B562" s="48" t="s">
        <v>1159</v>
      </c>
      <c r="C562" s="48"/>
      <c r="D562" s="48"/>
      <c r="E562" s="48"/>
      <c r="F562" s="48"/>
      <c r="G562" s="18">
        <f>G563+G569+G575</f>
        <v>-3.5700000000000074</v>
      </c>
      <c r="H562" s="18">
        <f>H563+H569+H575</f>
        <v>15</v>
      </c>
      <c r="I562" s="18">
        <f>I563+I569+I575</f>
        <v>0</v>
      </c>
      <c r="J562" s="18">
        <f>J563+J569+J575</f>
        <v>-45</v>
      </c>
      <c r="K562" s="18">
        <f>K563+K569+K575</f>
        <v>26.43</v>
      </c>
      <c r="L562" s="16"/>
    </row>
    <row r="563" spans="1:12" s="4" customFormat="1" ht="24" customHeight="1">
      <c r="A563" s="50"/>
      <c r="B563" s="57" t="s">
        <v>1160</v>
      </c>
      <c r="C563" s="48" t="s">
        <v>1161</v>
      </c>
      <c r="D563" s="48"/>
      <c r="E563" s="48"/>
      <c r="F563" s="48"/>
      <c r="G563" s="18">
        <f>SUM(G564:G568)</f>
        <v>35.999999999999993</v>
      </c>
      <c r="H563" s="18">
        <f>SUM(H564:H568)</f>
        <v>15</v>
      </c>
      <c r="I563" s="18">
        <f>SUM(I564:I568)</f>
        <v>0</v>
      </c>
      <c r="J563" s="18">
        <f>SUM(J564:J568)</f>
        <v>0</v>
      </c>
      <c r="K563" s="18">
        <f>SUM(K564:K568)</f>
        <v>21</v>
      </c>
      <c r="L563" s="26"/>
    </row>
    <row r="564" spans="1:12" s="1" customFormat="1" ht="24.95" customHeight="1">
      <c r="A564" s="50"/>
      <c r="B564" s="58"/>
      <c r="C564" s="31" t="s">
        <v>1162</v>
      </c>
      <c r="D564" s="19">
        <v>43140101</v>
      </c>
      <c r="E564" s="17" t="s">
        <v>1163</v>
      </c>
      <c r="F564" s="17" t="s">
        <v>1164</v>
      </c>
      <c r="G564" s="12">
        <f t="shared" ref="G564:G568" si="60">H564+I564+J564+K564</f>
        <v>1.9</v>
      </c>
      <c r="H564" s="20"/>
      <c r="I564" s="20"/>
      <c r="J564" s="20"/>
      <c r="K564" s="20">
        <v>1.9</v>
      </c>
      <c r="L564" s="16"/>
    </row>
    <row r="565" spans="1:12" s="1" customFormat="1" ht="24.95" customHeight="1">
      <c r="A565" s="50" t="s">
        <v>1158</v>
      </c>
      <c r="B565" s="58" t="s">
        <v>1160</v>
      </c>
      <c r="C565" s="50" t="s">
        <v>1162</v>
      </c>
      <c r="D565" s="19">
        <v>43140201</v>
      </c>
      <c r="E565" s="17" t="s">
        <v>1165</v>
      </c>
      <c r="F565" s="17" t="s">
        <v>1166</v>
      </c>
      <c r="G565" s="12">
        <f t="shared" si="60"/>
        <v>11.18</v>
      </c>
      <c r="H565" s="20">
        <v>5</v>
      </c>
      <c r="I565" s="20"/>
      <c r="J565" s="20"/>
      <c r="K565" s="20">
        <v>6.18</v>
      </c>
      <c r="L565" s="16"/>
    </row>
    <row r="566" spans="1:12" s="1" customFormat="1" ht="21.95" customHeight="1">
      <c r="A566" s="50"/>
      <c r="B566" s="58"/>
      <c r="C566" s="50"/>
      <c r="D566" s="19">
        <v>43140701</v>
      </c>
      <c r="E566" s="17" t="s">
        <v>1167</v>
      </c>
      <c r="F566" s="17" t="s">
        <v>1168</v>
      </c>
      <c r="G566" s="12">
        <f t="shared" si="60"/>
        <v>13.68</v>
      </c>
      <c r="H566" s="20">
        <v>5</v>
      </c>
      <c r="I566" s="20"/>
      <c r="J566" s="20"/>
      <c r="K566" s="20">
        <v>8.68</v>
      </c>
      <c r="L566" s="16"/>
    </row>
    <row r="567" spans="1:12" s="1" customFormat="1" ht="24.95" customHeight="1">
      <c r="A567" s="50"/>
      <c r="B567" s="58"/>
      <c r="C567" s="50"/>
      <c r="D567" s="19">
        <v>43141001</v>
      </c>
      <c r="E567" s="17" t="s">
        <v>1169</v>
      </c>
      <c r="F567" s="17" t="s">
        <v>1170</v>
      </c>
      <c r="G567" s="12">
        <f t="shared" si="60"/>
        <v>8.73</v>
      </c>
      <c r="H567" s="20">
        <v>5</v>
      </c>
      <c r="I567" s="20"/>
      <c r="J567" s="20"/>
      <c r="K567" s="20">
        <v>3.73</v>
      </c>
      <c r="L567" s="16"/>
    </row>
    <row r="568" spans="1:12" s="1" customFormat="1" ht="24.95" customHeight="1">
      <c r="A568" s="50"/>
      <c r="B568" s="59"/>
      <c r="C568" s="17" t="s">
        <v>1171</v>
      </c>
      <c r="D568" s="19">
        <v>43140601</v>
      </c>
      <c r="E568" s="17" t="s">
        <v>1172</v>
      </c>
      <c r="F568" s="17" t="s">
        <v>1173</v>
      </c>
      <c r="G568" s="12">
        <f t="shared" si="60"/>
        <v>0.51</v>
      </c>
      <c r="H568" s="20"/>
      <c r="I568" s="20"/>
      <c r="J568" s="20"/>
      <c r="K568" s="20">
        <v>0.51</v>
      </c>
      <c r="L568" s="16"/>
    </row>
    <row r="569" spans="1:12" s="1" customFormat="1" ht="21.95" customHeight="1">
      <c r="A569" s="50"/>
      <c r="B569" s="40" t="s">
        <v>1174</v>
      </c>
      <c r="C569" s="40"/>
      <c r="D569" s="48" t="s">
        <v>1175</v>
      </c>
      <c r="E569" s="48"/>
      <c r="F569" s="48"/>
      <c r="G569" s="18">
        <f>SUM(G570:G574)</f>
        <v>-11.3</v>
      </c>
      <c r="H569" s="18">
        <f>SUM(H570:H574)</f>
        <v>0</v>
      </c>
      <c r="I569" s="18">
        <f>SUM(I570:I574)</f>
        <v>0</v>
      </c>
      <c r="J569" s="18">
        <f>SUM(J570:J574)</f>
        <v>-15</v>
      </c>
      <c r="K569" s="18">
        <f>SUM(K570:K574)</f>
        <v>3.7</v>
      </c>
      <c r="L569" s="14"/>
    </row>
    <row r="570" spans="1:12" s="1" customFormat="1" ht="24.95" customHeight="1">
      <c r="A570" s="50"/>
      <c r="B570" s="40"/>
      <c r="C570" s="40"/>
      <c r="D570" s="19">
        <v>43140401</v>
      </c>
      <c r="E570" s="17" t="s">
        <v>1176</v>
      </c>
      <c r="F570" s="17" t="s">
        <v>1177</v>
      </c>
      <c r="G570" s="12">
        <f t="shared" ref="G570:G574" si="61">H570+I570+J570+K570</f>
        <v>0.39</v>
      </c>
      <c r="H570" s="20"/>
      <c r="I570" s="20"/>
      <c r="J570" s="20"/>
      <c r="K570" s="20">
        <v>0.39</v>
      </c>
      <c r="L570" s="16"/>
    </row>
    <row r="571" spans="1:12" s="1" customFormat="1" ht="21.95" customHeight="1">
      <c r="A571" s="50"/>
      <c r="B571" s="40"/>
      <c r="C571" s="40"/>
      <c r="D571" s="19">
        <v>43140501</v>
      </c>
      <c r="E571" s="17" t="s">
        <v>1178</v>
      </c>
      <c r="F571" s="17" t="s">
        <v>1179</v>
      </c>
      <c r="G571" s="12">
        <f t="shared" si="61"/>
        <v>1.9</v>
      </c>
      <c r="H571" s="20"/>
      <c r="I571" s="20"/>
      <c r="J571" s="20"/>
      <c r="K571" s="20">
        <v>1.9</v>
      </c>
      <c r="L571" s="16"/>
    </row>
    <row r="572" spans="1:12" s="1" customFormat="1" ht="21.95" customHeight="1">
      <c r="A572" s="50"/>
      <c r="B572" s="40"/>
      <c r="C572" s="40"/>
      <c r="D572" s="19">
        <v>43140801</v>
      </c>
      <c r="E572" s="17" t="s">
        <v>1180</v>
      </c>
      <c r="F572" s="17" t="s">
        <v>1181</v>
      </c>
      <c r="G572" s="12">
        <f t="shared" si="61"/>
        <v>1.28</v>
      </c>
      <c r="H572" s="20"/>
      <c r="I572" s="20"/>
      <c r="J572" s="20"/>
      <c r="K572" s="20">
        <v>1.28</v>
      </c>
      <c r="L572" s="16"/>
    </row>
    <row r="573" spans="1:12" s="1" customFormat="1" ht="24.95" customHeight="1">
      <c r="A573" s="50"/>
      <c r="B573" s="40"/>
      <c r="C573" s="40"/>
      <c r="D573" s="19">
        <v>43140901</v>
      </c>
      <c r="E573" s="17" t="s">
        <v>1182</v>
      </c>
      <c r="F573" s="17" t="s">
        <v>1183</v>
      </c>
      <c r="G573" s="12">
        <f t="shared" si="61"/>
        <v>0.13</v>
      </c>
      <c r="H573" s="20"/>
      <c r="I573" s="20"/>
      <c r="J573" s="20"/>
      <c r="K573" s="20">
        <v>0.13</v>
      </c>
      <c r="L573" s="16"/>
    </row>
    <row r="574" spans="1:12" s="1" customFormat="1" ht="24.95" customHeight="1">
      <c r="A574" s="50"/>
      <c r="B574" s="40"/>
      <c r="C574" s="40"/>
      <c r="D574" s="19"/>
      <c r="E574" s="17" t="s">
        <v>1184</v>
      </c>
      <c r="F574" s="30"/>
      <c r="G574" s="12">
        <f t="shared" si="61"/>
        <v>-15</v>
      </c>
      <c r="H574" s="20"/>
      <c r="I574" s="20"/>
      <c r="J574" s="20">
        <v>-15</v>
      </c>
      <c r="K574" s="20">
        <v>0</v>
      </c>
      <c r="L574" s="16" t="s">
        <v>542</v>
      </c>
    </row>
    <row r="575" spans="1:12" s="1" customFormat="1" ht="21.95" customHeight="1">
      <c r="A575" s="50"/>
      <c r="B575" s="40" t="s">
        <v>1185</v>
      </c>
      <c r="C575" s="40"/>
      <c r="D575" s="48" t="s">
        <v>1186</v>
      </c>
      <c r="E575" s="48"/>
      <c r="F575" s="48"/>
      <c r="G575" s="18">
        <f>SUM(G576:G578)</f>
        <v>-28.27</v>
      </c>
      <c r="H575" s="18">
        <f>SUM(H576:H578)</f>
        <v>0</v>
      </c>
      <c r="I575" s="18">
        <f>SUM(I576:I578)</f>
        <v>0</v>
      </c>
      <c r="J575" s="18">
        <f>SUM(J576:J578)</f>
        <v>-30</v>
      </c>
      <c r="K575" s="18">
        <f>SUM(K576:K578)</f>
        <v>1.73</v>
      </c>
      <c r="L575" s="14"/>
    </row>
    <row r="576" spans="1:12" s="1" customFormat="1" ht="21.95" customHeight="1">
      <c r="A576" s="50"/>
      <c r="B576" s="40"/>
      <c r="C576" s="40"/>
      <c r="D576" s="19">
        <v>43140301</v>
      </c>
      <c r="E576" s="17" t="s">
        <v>1187</v>
      </c>
      <c r="F576" s="17" t="s">
        <v>1188</v>
      </c>
      <c r="G576" s="12">
        <f t="shared" ref="G576:G578" si="62">H576+I576+J576+K576</f>
        <v>1.73</v>
      </c>
      <c r="H576" s="20"/>
      <c r="I576" s="20"/>
      <c r="J576" s="20"/>
      <c r="K576" s="20">
        <v>1.73</v>
      </c>
      <c r="L576" s="16"/>
    </row>
    <row r="577" spans="1:12" s="4" customFormat="1" ht="24.95" customHeight="1">
      <c r="A577" s="50"/>
      <c r="B577" s="40"/>
      <c r="C577" s="40"/>
      <c r="D577" s="30"/>
      <c r="E577" s="17" t="s">
        <v>1189</v>
      </c>
      <c r="F577" s="30"/>
      <c r="G577" s="12">
        <f t="shared" si="62"/>
        <v>-15</v>
      </c>
      <c r="H577" s="20"/>
      <c r="I577" s="20"/>
      <c r="J577" s="20">
        <v>-15</v>
      </c>
      <c r="K577" s="20">
        <v>0</v>
      </c>
      <c r="L577" s="16" t="s">
        <v>542</v>
      </c>
    </row>
    <row r="578" spans="1:12" s="4" customFormat="1" ht="24.95" customHeight="1">
      <c r="A578" s="50"/>
      <c r="B578" s="40"/>
      <c r="C578" s="40"/>
      <c r="D578" s="30"/>
      <c r="E578" s="17" t="s">
        <v>1190</v>
      </c>
      <c r="F578" s="30"/>
      <c r="G578" s="12">
        <f t="shared" si="62"/>
        <v>-15</v>
      </c>
      <c r="H578" s="20"/>
      <c r="I578" s="20"/>
      <c r="J578" s="20">
        <v>-15</v>
      </c>
      <c r="K578" s="20">
        <v>0</v>
      </c>
      <c r="L578" s="16" t="s">
        <v>542</v>
      </c>
    </row>
    <row r="579" spans="1:12" s="4" customFormat="1" ht="24.95" customHeight="1">
      <c r="A579" s="6"/>
      <c r="B579" s="6"/>
      <c r="C579" s="6"/>
      <c r="G579" s="7"/>
      <c r="H579" s="1"/>
      <c r="I579" s="1"/>
      <c r="J579" s="1"/>
      <c r="K579" s="8"/>
    </row>
  </sheetData>
  <autoFilter ref="A5:XEY5">
    <filterColumn colId="1" showButton="0"/>
    <filterColumn colId="7" showButton="0"/>
  </autoFilter>
  <mergeCells count="303">
    <mergeCell ref="J5:J6"/>
    <mergeCell ref="K5:K6"/>
    <mergeCell ref="L4:L6"/>
    <mergeCell ref="B287:C290"/>
    <mergeCell ref="B291:C293"/>
    <mergeCell ref="B382:C386"/>
    <mergeCell ref="B546:C548"/>
    <mergeCell ref="B400:C401"/>
    <mergeCell ref="B435:C436"/>
    <mergeCell ref="B437:C440"/>
    <mergeCell ref="B363:C365"/>
    <mergeCell ref="B324:C326"/>
    <mergeCell ref="B327:C328"/>
    <mergeCell ref="B4:C6"/>
    <mergeCell ref="B110:C120"/>
    <mergeCell ref="B121:C125"/>
    <mergeCell ref="B147:C150"/>
    <mergeCell ref="B152:C155"/>
    <mergeCell ref="B169:C173"/>
    <mergeCell ref="B174:C177"/>
    <mergeCell ref="B178:C180"/>
    <mergeCell ref="B200:C203"/>
    <mergeCell ref="B204:C206"/>
    <mergeCell ref="B207:C210"/>
    <mergeCell ref="C419:C424"/>
    <mergeCell ref="C425:C431"/>
    <mergeCell ref="C460:C465"/>
    <mergeCell ref="C466:C469"/>
    <mergeCell ref="C496:C505"/>
    <mergeCell ref="C565:C567"/>
    <mergeCell ref="D4:D6"/>
    <mergeCell ref="E4:E6"/>
    <mergeCell ref="F4:F6"/>
    <mergeCell ref="B211:C213"/>
    <mergeCell ref="B214:C218"/>
    <mergeCell ref="B219:C223"/>
    <mergeCell ref="B239:C241"/>
    <mergeCell ref="B242:C245"/>
    <mergeCell ref="B246:C251"/>
    <mergeCell ref="B536:C541"/>
    <mergeCell ref="B542:C544"/>
    <mergeCell ref="B549:C553"/>
    <mergeCell ref="B554:C556"/>
    <mergeCell ref="B557:C559"/>
    <mergeCell ref="B506:C508"/>
    <mergeCell ref="B509:C512"/>
    <mergeCell ref="B513:C515"/>
    <mergeCell ref="B516:C519"/>
    <mergeCell ref="B419:B431"/>
    <mergeCell ref="B459:B469"/>
    <mergeCell ref="B495:B505"/>
    <mergeCell ref="B563:B564"/>
    <mergeCell ref="B565:B568"/>
    <mergeCell ref="C10:C21"/>
    <mergeCell ref="C22:C35"/>
    <mergeCell ref="C36:C39"/>
    <mergeCell ref="C40:C47"/>
    <mergeCell ref="C48:C56"/>
    <mergeCell ref="C57:C65"/>
    <mergeCell ref="C66:C74"/>
    <mergeCell ref="C75:C85"/>
    <mergeCell ref="C86:C91"/>
    <mergeCell ref="C92:C94"/>
    <mergeCell ref="C95:C109"/>
    <mergeCell ref="C128:C130"/>
    <mergeCell ref="C131:C136"/>
    <mergeCell ref="C137:C138"/>
    <mergeCell ref="C139:C144"/>
    <mergeCell ref="C158:C163"/>
    <mergeCell ref="C164:C168"/>
    <mergeCell ref="C183:C190"/>
    <mergeCell ref="C191:C193"/>
    <mergeCell ref="A473:A490"/>
    <mergeCell ref="A491:A493"/>
    <mergeCell ref="A494:A508"/>
    <mergeCell ref="A509:A526"/>
    <mergeCell ref="A527:A534"/>
    <mergeCell ref="A535:A545"/>
    <mergeCell ref="A546:A561"/>
    <mergeCell ref="A562:A564"/>
    <mergeCell ref="A565:A578"/>
    <mergeCell ref="A363:A381"/>
    <mergeCell ref="A382:A386"/>
    <mergeCell ref="A387:A399"/>
    <mergeCell ref="A400:A415"/>
    <mergeCell ref="A416:A418"/>
    <mergeCell ref="A419:A436"/>
    <mergeCell ref="A437:A454"/>
    <mergeCell ref="A455:A457"/>
    <mergeCell ref="A458:A472"/>
    <mergeCell ref="A255:A263"/>
    <mergeCell ref="A264:A272"/>
    <mergeCell ref="A273:A290"/>
    <mergeCell ref="A291:A296"/>
    <mergeCell ref="A297:A308"/>
    <mergeCell ref="A309:A326"/>
    <mergeCell ref="A327:A333"/>
    <mergeCell ref="A334:A344"/>
    <mergeCell ref="A345:A362"/>
    <mergeCell ref="A127:A144"/>
    <mergeCell ref="A145:A155"/>
    <mergeCell ref="A156:A163"/>
    <mergeCell ref="A164:A180"/>
    <mergeCell ref="A182:A199"/>
    <mergeCell ref="A200:A218"/>
    <mergeCell ref="A219:A224"/>
    <mergeCell ref="A225:A236"/>
    <mergeCell ref="A237:A254"/>
    <mergeCell ref="D549:F549"/>
    <mergeCell ref="D554:F554"/>
    <mergeCell ref="D557:F557"/>
    <mergeCell ref="B560:C560"/>
    <mergeCell ref="B561:C561"/>
    <mergeCell ref="B562:F562"/>
    <mergeCell ref="C563:F563"/>
    <mergeCell ref="D569:F569"/>
    <mergeCell ref="D575:F575"/>
    <mergeCell ref="B569:C574"/>
    <mergeCell ref="B575:C578"/>
    <mergeCell ref="D523:F523"/>
    <mergeCell ref="D527:F527"/>
    <mergeCell ref="D530:F530"/>
    <mergeCell ref="B533:C533"/>
    <mergeCell ref="B534:C534"/>
    <mergeCell ref="B535:F535"/>
    <mergeCell ref="D536:F536"/>
    <mergeCell ref="D542:F542"/>
    <mergeCell ref="B545:C545"/>
    <mergeCell ref="D545:F545"/>
    <mergeCell ref="B523:C526"/>
    <mergeCell ref="B527:C529"/>
    <mergeCell ref="B530:C532"/>
    <mergeCell ref="B492:C492"/>
    <mergeCell ref="B493:C493"/>
    <mergeCell ref="B494:F494"/>
    <mergeCell ref="C495:F495"/>
    <mergeCell ref="D506:F506"/>
    <mergeCell ref="D509:F509"/>
    <mergeCell ref="D513:F513"/>
    <mergeCell ref="D516:F516"/>
    <mergeCell ref="D520:F520"/>
    <mergeCell ref="B520:C522"/>
    <mergeCell ref="B458:F458"/>
    <mergeCell ref="C459:F459"/>
    <mergeCell ref="D470:F470"/>
    <mergeCell ref="D473:F473"/>
    <mergeCell ref="D477:F477"/>
    <mergeCell ref="D480:F480"/>
    <mergeCell ref="D483:F483"/>
    <mergeCell ref="D488:F488"/>
    <mergeCell ref="B491:C491"/>
    <mergeCell ref="B473:C476"/>
    <mergeCell ref="B477:C479"/>
    <mergeCell ref="B480:C482"/>
    <mergeCell ref="B483:C487"/>
    <mergeCell ref="B488:C490"/>
    <mergeCell ref="B470:C472"/>
    <mergeCell ref="D432:F432"/>
    <mergeCell ref="D435:F435"/>
    <mergeCell ref="D441:F441"/>
    <mergeCell ref="D444:F444"/>
    <mergeCell ref="D448:F448"/>
    <mergeCell ref="D451:F451"/>
    <mergeCell ref="B455:C455"/>
    <mergeCell ref="B456:C456"/>
    <mergeCell ref="B457:C457"/>
    <mergeCell ref="B444:C447"/>
    <mergeCell ref="B448:C450"/>
    <mergeCell ref="B451:C454"/>
    <mergeCell ref="B432:C434"/>
    <mergeCell ref="B441:C443"/>
    <mergeCell ref="B387:F387"/>
    <mergeCell ref="C388:F388"/>
    <mergeCell ref="B399:C399"/>
    <mergeCell ref="D399:F399"/>
    <mergeCell ref="D402:F402"/>
    <mergeCell ref="D405:F405"/>
    <mergeCell ref="D411:F411"/>
    <mergeCell ref="B416:F416"/>
    <mergeCell ref="C417:F417"/>
    <mergeCell ref="B388:B398"/>
    <mergeCell ref="B417:B418"/>
    <mergeCell ref="C389:C398"/>
    <mergeCell ref="B402:C404"/>
    <mergeCell ref="B405:C410"/>
    <mergeCell ref="B411:C415"/>
    <mergeCell ref="C335:F335"/>
    <mergeCell ref="D352:F352"/>
    <mergeCell ref="D355:F355"/>
    <mergeCell ref="B362:C362"/>
    <mergeCell ref="D362:F362"/>
    <mergeCell ref="D366:F366"/>
    <mergeCell ref="D370:F370"/>
    <mergeCell ref="D377:F377"/>
    <mergeCell ref="B381:C381"/>
    <mergeCell ref="D381:F381"/>
    <mergeCell ref="B335:B344"/>
    <mergeCell ref="B345:B351"/>
    <mergeCell ref="C336:C339"/>
    <mergeCell ref="C340:C344"/>
    <mergeCell ref="C345:C351"/>
    <mergeCell ref="B352:C354"/>
    <mergeCell ref="B355:C361"/>
    <mergeCell ref="B366:C369"/>
    <mergeCell ref="B370:C376"/>
    <mergeCell ref="B377:C380"/>
    <mergeCell ref="B297:F297"/>
    <mergeCell ref="C298:F298"/>
    <mergeCell ref="D312:F312"/>
    <mergeCell ref="D315:F315"/>
    <mergeCell ref="D318:F318"/>
    <mergeCell ref="D324:F324"/>
    <mergeCell ref="D329:F329"/>
    <mergeCell ref="B333:C333"/>
    <mergeCell ref="B334:F334"/>
    <mergeCell ref="B298:B308"/>
    <mergeCell ref="B309:B311"/>
    <mergeCell ref="C299:C308"/>
    <mergeCell ref="C309:C310"/>
    <mergeCell ref="B312:C314"/>
    <mergeCell ref="B315:C317"/>
    <mergeCell ref="B318:C323"/>
    <mergeCell ref="B329:C332"/>
    <mergeCell ref="D259:F259"/>
    <mergeCell ref="B262:C262"/>
    <mergeCell ref="B263:C263"/>
    <mergeCell ref="B264:F264"/>
    <mergeCell ref="C265:F265"/>
    <mergeCell ref="D276:F276"/>
    <mergeCell ref="D282:F282"/>
    <mergeCell ref="D287:F287"/>
    <mergeCell ref="D294:F294"/>
    <mergeCell ref="B265:B272"/>
    <mergeCell ref="B273:B275"/>
    <mergeCell ref="C267:C272"/>
    <mergeCell ref="C273:C274"/>
    <mergeCell ref="B276:C281"/>
    <mergeCell ref="B282:C286"/>
    <mergeCell ref="B294:C296"/>
    <mergeCell ref="B259:C261"/>
    <mergeCell ref="D219:F219"/>
    <mergeCell ref="B224:C224"/>
    <mergeCell ref="B225:F225"/>
    <mergeCell ref="C226:F226"/>
    <mergeCell ref="D239:F239"/>
    <mergeCell ref="D242:F242"/>
    <mergeCell ref="D246:F246"/>
    <mergeCell ref="D252:F252"/>
    <mergeCell ref="D255:F255"/>
    <mergeCell ref="B226:B236"/>
    <mergeCell ref="B237:B238"/>
    <mergeCell ref="C228:C231"/>
    <mergeCell ref="C232:C236"/>
    <mergeCell ref="C237:C238"/>
    <mergeCell ref="B252:C254"/>
    <mergeCell ref="B255:C258"/>
    <mergeCell ref="D174:F174"/>
    <mergeCell ref="D178:F178"/>
    <mergeCell ref="B181:F181"/>
    <mergeCell ref="C182:F182"/>
    <mergeCell ref="D200:F200"/>
    <mergeCell ref="D204:F204"/>
    <mergeCell ref="D207:F207"/>
    <mergeCell ref="D211:F211"/>
    <mergeCell ref="D214:F214"/>
    <mergeCell ref="B182:B199"/>
    <mergeCell ref="C194:C197"/>
    <mergeCell ref="C127:F127"/>
    <mergeCell ref="B145:C145"/>
    <mergeCell ref="B146:C146"/>
    <mergeCell ref="D147:F147"/>
    <mergeCell ref="B151:C151"/>
    <mergeCell ref="D152:F152"/>
    <mergeCell ref="B156:F156"/>
    <mergeCell ref="C157:F157"/>
    <mergeCell ref="D169:F169"/>
    <mergeCell ref="B127:B144"/>
    <mergeCell ref="B157:B163"/>
    <mergeCell ref="B164:B168"/>
    <mergeCell ref="A2:L2"/>
    <mergeCell ref="H4:K4"/>
    <mergeCell ref="H5:I5"/>
    <mergeCell ref="A7:F7"/>
    <mergeCell ref="B8:F8"/>
    <mergeCell ref="C9:F9"/>
    <mergeCell ref="D110:F110"/>
    <mergeCell ref="D121:F121"/>
    <mergeCell ref="B126:F126"/>
    <mergeCell ref="A4:A6"/>
    <mergeCell ref="A8:A21"/>
    <mergeCell ref="A22:A39"/>
    <mergeCell ref="A40:A56"/>
    <mergeCell ref="A57:A74"/>
    <mergeCell ref="A75:A91"/>
    <mergeCell ref="A92:A109"/>
    <mergeCell ref="A110:A125"/>
    <mergeCell ref="B9:B21"/>
    <mergeCell ref="B22:B39"/>
    <mergeCell ref="B40:B56"/>
    <mergeCell ref="B57:B74"/>
    <mergeCell ref="B75:B91"/>
    <mergeCell ref="B92:B109"/>
    <mergeCell ref="G4:G6"/>
  </mergeCells>
  <phoneticPr fontId="17" type="noConversion"/>
  <pageMargins left="0.39370078740157483" right="0.39370078740157483" top="0.59055118110236227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满延照 null</cp:lastModifiedBy>
  <cp:lastPrinted>2021-07-01T08:57:10Z</cp:lastPrinted>
  <dcterms:created xsi:type="dcterms:W3CDTF">2021-06-29T00:27:00Z</dcterms:created>
  <dcterms:modified xsi:type="dcterms:W3CDTF">2021-07-02T03:32:09Z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B7A699CA56CF45CC845C6E0284442376</vt:lpwstr>
  </property>
  <property fmtid="{D5CDD505-2E9C-101B-9397-08002B2CF9AE}" pid="3" name="KSOProductBuildVer">
    <vt:lpwstr>2052-11.1.0.10495</vt:lpwstr>
  </property>
</Properties>
</file>