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总表" sheetId="1" r:id="rId1"/>
  </sheets>
  <definedNames>
    <definedName name="_xlnm._FilterDatabase" localSheetId="0" hidden="1">总表!$A$2:$L$420</definedName>
    <definedName name="_xlnm.Print_Area" localSheetId="0">总表!$A$1:$L$420</definedName>
    <definedName name="_xlnm.Print_Titles" localSheetId="0">总表!$4:$5</definedName>
  </definedNames>
  <calcPr calcId="144525"/>
</workbook>
</file>

<file path=xl/sharedStrings.xml><?xml version="1.0" encoding="utf-8"?>
<sst xmlns="http://schemas.openxmlformats.org/spreadsheetml/2006/main" count="917" uniqueCount="874">
  <si>
    <t>附件：</t>
  </si>
  <si>
    <t>2021年中央补助地方国家电影事业发展专项资金安排表</t>
  </si>
  <si>
    <t>单位：万元</t>
  </si>
  <si>
    <t>市州</t>
  </si>
  <si>
    <t>县市区</t>
  </si>
  <si>
    <t>影院编码</t>
  </si>
  <si>
    <t>影院简称</t>
  </si>
  <si>
    <t>企业登记名称</t>
  </si>
  <si>
    <t>总计</t>
  </si>
  <si>
    <t>奖励放映国产影片成绩突出影院</t>
  </si>
  <si>
    <t>资助新建县城影院</t>
  </si>
  <si>
    <t>资助新建乡镇影院</t>
  </si>
  <si>
    <t>小计</t>
  </si>
  <si>
    <t>湘财文指〔2021〕3号已下达</t>
  </si>
  <si>
    <t>本次下达</t>
  </si>
  <si>
    <t>长沙市</t>
  </si>
  <si>
    <t>长沙市合计</t>
  </si>
  <si>
    <t>长沙市本级及所辖区</t>
  </si>
  <si>
    <t>长沙市本级及所辖区小计</t>
  </si>
  <si>
    <t>芙蓉区</t>
  </si>
  <si>
    <t>湖南省长沙市芒果博纳国际影城</t>
  </si>
  <si>
    <t>长沙芒果博纳影院管理有限公司</t>
  </si>
  <si>
    <t>湖南省长沙市芙蓉区潇湘金球国际影城</t>
  </si>
  <si>
    <t>湖南潇湘金球国际影城有限公司</t>
  </si>
  <si>
    <t>湖南省长沙市中影星美国际影城万家丽店</t>
  </si>
  <si>
    <t>长沙新干线影城有限公司</t>
  </si>
  <si>
    <t>湖南省长沙市中影佳昇国际影城</t>
  </si>
  <si>
    <t>长沙市佳昇影视城有限公司</t>
  </si>
  <si>
    <t>湖南省长沙市恒大嘉凯影城江湾店</t>
  </si>
  <si>
    <t>湖南省恒大嘉凯影院管理有限公司长沙江湾分公司</t>
  </si>
  <si>
    <t>湖南省长沙市星鑫国际影城古汉店</t>
  </si>
  <si>
    <t>长沙市古汉星鑫影院管理有限公司</t>
  </si>
  <si>
    <t>湖南省长沙市IFS百丽宫影院</t>
  </si>
  <si>
    <t>长沙百丽宫影院有限公司</t>
  </si>
  <si>
    <t>湖南省长沙市芒果国际影城长沙大厦店</t>
  </si>
  <si>
    <t>长沙晓园影城有限公司</t>
  </si>
  <si>
    <t>湖南省长沙市宇成国际影城</t>
  </si>
  <si>
    <t>长沙栖金文化传播有限公司</t>
  </si>
  <si>
    <t>湖南省长沙市亿鑫国际影城万家丽店</t>
  </si>
  <si>
    <t>长沙市东郡亿鑫影院管理有限公司</t>
  </si>
  <si>
    <t>开福区</t>
  </si>
  <si>
    <t>湖南长沙市万达影城开福店</t>
  </si>
  <si>
    <t>长沙万达国际电影城有限公司开福区万达广场店</t>
  </si>
  <si>
    <t>长沙市芒果国际影城</t>
  </si>
  <si>
    <t>湖南芒果影业发展有限责任公司</t>
  </si>
  <si>
    <t>湖南省长沙市沃美影城</t>
  </si>
  <si>
    <t>长沙沃美影城有限责任公司</t>
  </si>
  <si>
    <t>长沙希杰星星影城</t>
  </si>
  <si>
    <t>长沙希杰星星影城有限公司</t>
  </si>
  <si>
    <t>湖南省长沙一七八欢乐影城</t>
  </si>
  <si>
    <t>长沙开福区一七八欢乐影城有限公司</t>
  </si>
  <si>
    <t>湖南省长沙市畅腾潇湘影城</t>
  </si>
  <si>
    <t>长沙市畅腾潇湘影城有限公司</t>
  </si>
  <si>
    <t>湖南长沙保利影城富兴店</t>
  </si>
  <si>
    <t>长沙保利影城有限公司</t>
  </si>
  <si>
    <t>湖南省长沙市金逸影城福晟IMAX店</t>
  </si>
  <si>
    <t>长沙金逸电影放映有限公司开福分公司</t>
  </si>
  <si>
    <t>湖南省长沙市芒果凤凰海影城</t>
  </si>
  <si>
    <t>湖南芒果凤凰海电影放映有限公司</t>
  </si>
  <si>
    <t>湖南省长沙市开福区华夏影城龙湾广场店</t>
  </si>
  <si>
    <t>长沙华夏烽韵蕙影院管理有限公司</t>
  </si>
  <si>
    <t>湖南省长沙市翰海中影数字影城（中山亭店）</t>
  </si>
  <si>
    <t>湖南翰海文化产业发展有限公司</t>
  </si>
  <si>
    <t>天心区</t>
  </si>
  <si>
    <t>长沙横店潇湘王府井影城</t>
  </si>
  <si>
    <t>长沙横店潇湘王府井影城有限公司</t>
  </si>
  <si>
    <t>湖南省长沙市MC影城奥莱店</t>
  </si>
  <si>
    <t>长沙乐田奥特影城有限公司</t>
  </si>
  <si>
    <t>长沙佳星影城</t>
  </si>
  <si>
    <t>长沙佳星影城有限公司</t>
  </si>
  <si>
    <t>湖南省长沙市华夏太古巨幕影城（贺龙店）</t>
  </si>
  <si>
    <t>长沙市嘉泓影城有限公司</t>
  </si>
  <si>
    <t>湖南省长沙市中影百誉影院</t>
  </si>
  <si>
    <t>长沙市百誉影院管理有限公司</t>
  </si>
  <si>
    <t>湖南省长沙市哈艺时尚影城富兴店</t>
  </si>
  <si>
    <t>长沙市哈艺影院管理有限公司</t>
  </si>
  <si>
    <t>湖南长沙万达影城中海环宇店</t>
  </si>
  <si>
    <t>长沙市天泓影城有限公司</t>
  </si>
  <si>
    <t>湖南省长沙市中影柏尔主题电影院</t>
  </si>
  <si>
    <t>湖南弘泰洋影院管理有限公司</t>
  </si>
  <si>
    <t>湖南省长沙市汉鼎宇佑影城黄兴广场店</t>
  </si>
  <si>
    <t>长沙祖安文化传播有限公司</t>
  </si>
  <si>
    <t>湖南省长沙市万达影城（丽发新城店）</t>
  </si>
  <si>
    <t>长沙市泓发影城有限公司</t>
  </si>
  <si>
    <t>雨花区</t>
  </si>
  <si>
    <t>湖南省长沙中影今典国际影城</t>
  </si>
  <si>
    <t>长沙中影今典电影城有限公司</t>
  </si>
  <si>
    <t>湖南省长沙市太平洋影城湘府店</t>
  </si>
  <si>
    <t>湖南太平洋影业投资有限公司</t>
  </si>
  <si>
    <t>湖南省长沙市完美世界影城（友阿店）</t>
  </si>
  <si>
    <t>长沙完美世界佳润影城有限公司</t>
  </si>
  <si>
    <t>长沙保利国际影城</t>
  </si>
  <si>
    <t>保利影业投资有限公司长沙喜盈门分公司</t>
  </si>
  <si>
    <t>湖南省长沙市CGV星聚汇影城德思勤店</t>
  </si>
  <si>
    <t>希界维（长沙）影城有限公司雨花区分公司</t>
  </si>
  <si>
    <t>湖南省长沙市雨花区潇湘国际影城（东塘店）</t>
  </si>
  <si>
    <t>长沙潇影电影城有限公司</t>
  </si>
  <si>
    <t>湖南省长沙市橙天嘉禾影城</t>
  </si>
  <si>
    <t>西宁橙天嘉禾创新影城有限公司长沙芒果分公司</t>
  </si>
  <si>
    <t>湖南省长沙市中影新干线国际影城（五江店）</t>
  </si>
  <si>
    <t>长沙艾影影城有限公司</t>
  </si>
  <si>
    <t>湖南长沙中影星美嘉莱国际影城旭辉店</t>
  </si>
  <si>
    <t>湖南嘉莱乐影影业有限公司</t>
  </si>
  <si>
    <t>湖南省长沙市中影星美国际影城喜乐汇店</t>
  </si>
  <si>
    <t>长沙万坤图电影城有限公司</t>
  </si>
  <si>
    <t>湖南省长沙市金逸影城保利MALL店</t>
  </si>
  <si>
    <t>长沙金逸电影放映有限公司雨花区分公司</t>
  </si>
  <si>
    <t>湖南省长沙市横店IMAX影城圭塘店</t>
  </si>
  <si>
    <t>横店影视股份有限公司雨花区圭塘分公司</t>
  </si>
  <si>
    <t>湖南省长沙市万博汇影城</t>
  </si>
  <si>
    <t>长沙卓逐文化传媒有限公司</t>
  </si>
  <si>
    <t>湖南省长沙市万影汇影城</t>
  </si>
  <si>
    <t>湖南银兴电影放映有限责任公司</t>
  </si>
  <si>
    <t>湖南省长沙市雨花区星轶影院</t>
  </si>
  <si>
    <t>江苏星轶影院管理有限公司长沙雨花分公司</t>
  </si>
  <si>
    <t>岳麓区</t>
  </si>
  <si>
    <t>湖南省长沙市潇湘国际影城天马店</t>
  </si>
  <si>
    <t>湖南潇湘新晟国际影城有限公司</t>
  </si>
  <si>
    <t>湖南长沙市万达影城桐梓坡店</t>
  </si>
  <si>
    <t>长沙万达国际电影城有限公司桐梓坡店</t>
  </si>
  <si>
    <t>长沙JCI湘核影城</t>
  </si>
  <si>
    <t>湖南湘核文化传媒有限公司长沙分公司</t>
  </si>
  <si>
    <t>湖南省长沙市岳麓横店电影城</t>
  </si>
  <si>
    <t>横店影视股份有限公司长沙岳麓电影城分公司</t>
  </si>
  <si>
    <t>长沙金逸影城</t>
  </si>
  <si>
    <t>长沙金逸电影放映有限公司</t>
  </si>
  <si>
    <t>湖南省长沙大乐影城</t>
  </si>
  <si>
    <t>长沙大乐影城有限公司</t>
  </si>
  <si>
    <t>长沙亿鑫影城（麓山店）</t>
  </si>
  <si>
    <t>长沙市亿鑫影院管理有限公司</t>
  </si>
  <si>
    <t>湖南长沙卢米埃王府井影城</t>
  </si>
  <si>
    <t>四川卢米埃影业有限公司长沙分公司</t>
  </si>
  <si>
    <t>湖南长沙市万达影城梅溪湖店</t>
  </si>
  <si>
    <t>长沙万达国际电影城有限公司梅溪湖步步高店</t>
  </si>
  <si>
    <t>湖南省长沙市CGV星聚汇影城梅溪湖店</t>
  </si>
  <si>
    <t>希界维（长沙）影城有限公司岳麓区分公司</t>
  </si>
  <si>
    <t>湖南省长沙市中影星美国际影城达美D六区店</t>
  </si>
  <si>
    <t>长沙新画面电影城有限公司</t>
  </si>
  <si>
    <t>湖南省长沙市芒果国际影城奥克斯店</t>
  </si>
  <si>
    <t>长沙芒果现代影业有限公司</t>
  </si>
  <si>
    <t>湖南省长沙市橙天嘉禾影城（长沙西中心店）</t>
  </si>
  <si>
    <t>西宁橙天嘉禾创新影城有限公司长沙第二分公司</t>
  </si>
  <si>
    <t>湖南省长沙市MC影城兰亭湾畔店</t>
  </si>
  <si>
    <t>湖南乐田兰亭湾畔影城有限公司</t>
  </si>
  <si>
    <t>湖南省长沙市华夏激光巨幕影城</t>
  </si>
  <si>
    <t>长沙市万里长歌影院管理有限公司</t>
  </si>
  <si>
    <t>湖南省长沙市大乐影城洋湖店</t>
  </si>
  <si>
    <t>长沙大乐影城有限公司洋湖分公司</t>
  </si>
  <si>
    <t>湖南省长沙市中影国际影城凯德壹中心店</t>
  </si>
  <si>
    <t>长沙中影华腾电影城有限公司</t>
  </si>
  <si>
    <t>湖南省长沙市保利国际影城24品店</t>
  </si>
  <si>
    <t>湖南沙仑影城有限公司</t>
  </si>
  <si>
    <t>望城区</t>
  </si>
  <si>
    <t>湖南省长沙市MC影城环奥店</t>
  </si>
  <si>
    <t>长沙乐田环奥影城有限公司</t>
  </si>
  <si>
    <t>湖南省长沙市完美世界影城（望城店）</t>
  </si>
  <si>
    <t>长沙市望城区完美世界影城管理有限公司</t>
  </si>
  <si>
    <t>湖南省长沙市望城区星鑫国际影城</t>
  </si>
  <si>
    <t>长沙市望城区星鑫国际影视文化传媒有限公司</t>
  </si>
  <si>
    <t>湖南省长沙市MC影城黄金一区店</t>
  </si>
  <si>
    <t>长沙乐田黄金一区影城有限公司</t>
  </si>
  <si>
    <t>湖南省长沙市望城区大地影院（长沙正荣财富中心店）</t>
  </si>
  <si>
    <t>广东大地影院建设有限公司长沙望城区分公司</t>
  </si>
  <si>
    <t>湖南长沙UME影城砂之船店</t>
  </si>
  <si>
    <t>上海思远影视文化传播有限公司长沙望城分公司</t>
  </si>
  <si>
    <t>湖南省长沙市美达影城</t>
  </si>
  <si>
    <t>长沙美达影城有限公司</t>
  </si>
  <si>
    <t>长沙县</t>
  </si>
  <si>
    <t>长沙县华耀影城</t>
  </si>
  <si>
    <t>长沙县华耀影城有限公司</t>
  </si>
  <si>
    <t>湖南省长沙市MC影城星都店</t>
  </si>
  <si>
    <t>长沙乐田星都影城有限公司</t>
  </si>
  <si>
    <t>湖南省长沙县MC影城山水湾店</t>
  </si>
  <si>
    <t>湖南乐田山水湾影城有限公司</t>
  </si>
  <si>
    <t>湖南省长沙县星沙中数畅腾影城</t>
  </si>
  <si>
    <t>长沙县星沙畅腾电影城有限公司</t>
  </si>
  <si>
    <t>湖南省长沙县泉塘华耀影城</t>
  </si>
  <si>
    <t>长沙县泉塘华耀影城有限公司</t>
  </si>
  <si>
    <t>湖南省长沙县榔梨中数畅腾影城</t>
  </si>
  <si>
    <t>长沙县榔梨畅腾电影城有限公司</t>
  </si>
  <si>
    <t>湖南省长沙市CGV星聚汇影城星沙店</t>
  </si>
  <si>
    <t>希界维（长沙）影城有限公司长沙县分公司</t>
  </si>
  <si>
    <t>湖南省长沙市恒大嘉凯影城翡翠华庭店</t>
  </si>
  <si>
    <t>湖南省恒大嘉凯影院管理有限公司长沙县分公司</t>
  </si>
  <si>
    <t>湖南省长沙县金逸影城（MOMA当代店）</t>
  </si>
  <si>
    <t>长沙金逸电影放映有限公司长沙县分公司</t>
  </si>
  <si>
    <t>湖南省长沙县芒果国际影城星沙店</t>
  </si>
  <si>
    <t>长沙芒果影城电院学生店有限公司</t>
  </si>
  <si>
    <t>湖南省长沙市金逸影城保利香槟店</t>
  </si>
  <si>
    <t>长沙金逸电影放映有限公司保利广场分公司</t>
  </si>
  <si>
    <t>湖南省长沙县星轶影城松雅湖吾悦广场店</t>
  </si>
  <si>
    <t>江苏星轶影院管理有限公司长沙分公司</t>
  </si>
  <si>
    <t>湖南省长沙县名联影城</t>
  </si>
  <si>
    <t>长沙县名联影城有限公司</t>
  </si>
  <si>
    <t>湖南省长沙县万达影城中茂城店</t>
  </si>
  <si>
    <t>长沙万达国际电影城有限公司中茂城店</t>
  </si>
  <si>
    <t>湖南省长沙金逸影城中建悦和店</t>
  </si>
  <si>
    <t>长沙金逸电影放映有限公司长沙县悦和分公司</t>
  </si>
  <si>
    <t>浏阳市</t>
  </si>
  <si>
    <t>浏阳市小计</t>
  </si>
  <si>
    <t>湖南长沙大地影院开心店</t>
  </si>
  <si>
    <t>广东大地影院建设有限公司长沙浏阳分公司</t>
  </si>
  <si>
    <t>湖南省浏阳市佰纳影院</t>
  </si>
  <si>
    <t>浏阳市佰纳电影文化发展有限公司</t>
  </si>
  <si>
    <t>湖南省浏阳市星鑫国际影城经开区店</t>
  </si>
  <si>
    <t>湖南星鑫国际影视文化传媒投资有限公司浏阳经开区粤港城电影城</t>
  </si>
  <si>
    <t>湖南省浏阳市新世界巨幕影城</t>
  </si>
  <si>
    <t>浏阳嘉利新世界电影城有限公司</t>
  </si>
  <si>
    <t>湖南省浏阳市万达影城</t>
  </si>
  <si>
    <t>浏阳万达电影城有限公司</t>
  </si>
  <si>
    <t>湖南省浏阳市星鑫国际影城君悦城店</t>
  </si>
  <si>
    <t>浏阳市星鑫影院管理有限公司</t>
  </si>
  <si>
    <t>宁乡市</t>
  </si>
  <si>
    <t>宁乡市小计</t>
  </si>
  <si>
    <t>湖南省宁乡县潇湘国际影城</t>
  </si>
  <si>
    <t>宁乡潇影电影城有限公司</t>
  </si>
  <si>
    <t>湖南省宁乡县新干线佰潮汇影城</t>
  </si>
  <si>
    <t>长沙新干线电影有限公司</t>
  </si>
  <si>
    <t>湖南省长沙市中影星美国际影城宁乡店</t>
  </si>
  <si>
    <t>宁乡达美电影城有限公司</t>
  </si>
  <si>
    <t>湖南省宁乡市金逸影城</t>
  </si>
  <si>
    <t>长沙金逸电影放映有限公司宁乡分公司</t>
  </si>
  <si>
    <t>衡阳市</t>
  </si>
  <si>
    <t>衡阳市合计</t>
  </si>
  <si>
    <t>衡阳市本级及所辖区</t>
  </si>
  <si>
    <t>衡阳市本级及所辖区小计</t>
  </si>
  <si>
    <t>石鼓区</t>
  </si>
  <si>
    <t>衡阳市进步电影院</t>
  </si>
  <si>
    <t>衡阳市进步影视文化有限责任公司</t>
  </si>
  <si>
    <t>衡阳市银星影城</t>
  </si>
  <si>
    <t>衡阳市银星影城有限公司</t>
  </si>
  <si>
    <t>湖南省衡阳美达国际影城</t>
  </si>
  <si>
    <t>衡阳美达影城有限公司</t>
  </si>
  <si>
    <t>湖南省衡阳市华谊影城</t>
  </si>
  <si>
    <t>衡阳市华谊影城文化传播有限公司</t>
  </si>
  <si>
    <t>雁峰区</t>
  </si>
  <si>
    <t>湖南省衡阳崇尚国际影城</t>
  </si>
  <si>
    <t>衡阳市崇尚影城有限公司</t>
  </si>
  <si>
    <t>湖南省衡阳市MC影城衡阳店</t>
  </si>
  <si>
    <t>衡阳乐田金钟影城有限公司</t>
  </si>
  <si>
    <t>蒸湘区</t>
  </si>
  <si>
    <t>衡阳金逸影城</t>
  </si>
  <si>
    <t>长沙金逸电影放映有限公司衡阳分公司</t>
  </si>
  <si>
    <t>湖南衡阳万达影城万达广场店</t>
  </si>
  <si>
    <t>衡阳万达电影城有限公司万达广场店</t>
  </si>
  <si>
    <t>湖南省衡阳市融冠环球影城</t>
  </si>
  <si>
    <t>衡阳融冠影视有限责任公司</t>
  </si>
  <si>
    <t>湖南省衡阳市星烨国际影城</t>
  </si>
  <si>
    <t>衡阳市星烨影城有限公司</t>
  </si>
  <si>
    <t>湖南省衡阳市星光花园影城</t>
  </si>
  <si>
    <t>衡阳市星光花园影城有限公司</t>
  </si>
  <si>
    <t>珠晖区</t>
  </si>
  <si>
    <t>湖南省衡阳市鑫都影城</t>
  </si>
  <si>
    <t>衡阳鑫都影城有限公司</t>
  </si>
  <si>
    <t>常宁市</t>
  </si>
  <si>
    <t>常宁市小计</t>
  </si>
  <si>
    <t>湖南常宁嘉裕国际影城</t>
  </si>
  <si>
    <t>常宁市嘉裕文化传媒有限公司</t>
  </si>
  <si>
    <t>湖南省衡阳市常宁市蒂雅慕影城</t>
  </si>
  <si>
    <t>常宁市蒂雅慕影城有限公司</t>
  </si>
  <si>
    <t>衡南县</t>
  </si>
  <si>
    <t>衡南县小计</t>
  </si>
  <si>
    <t>湖南省衡阳市衡南县楚湘国际影城</t>
  </si>
  <si>
    <t>湖南拓金传媒有限公司衡南分公司</t>
  </si>
  <si>
    <t>衡阳县</t>
  </si>
  <si>
    <t>衡阳县小计</t>
  </si>
  <si>
    <t>衡阳县时代金球电影城</t>
  </si>
  <si>
    <t>衡阳县时代金球影业有限公司</t>
  </si>
  <si>
    <t>耒阳市</t>
  </si>
  <si>
    <t>耒阳市小计</t>
  </si>
  <si>
    <t>耒阳市美星影城</t>
  </si>
  <si>
    <t>衡阳市美星影城有限公司耒阳分公司</t>
  </si>
  <si>
    <t>湖南省耒阳市潇湘国际影城</t>
  </si>
  <si>
    <t>耒阳潇湘影城管理有限公司</t>
  </si>
  <si>
    <t>湖南省衡阳市耒阳横店电影城</t>
  </si>
  <si>
    <t>横店影视股份有限公司耒阳分公司</t>
  </si>
  <si>
    <t>湖南省衡阳市耒阳市景强国际电影城</t>
  </si>
  <si>
    <t>耒阳市景强文化传媒有限公司</t>
  </si>
  <si>
    <t>祁东县</t>
  </si>
  <si>
    <t>祁东县小计</t>
  </si>
  <si>
    <t>湖南祁东兴亿影城</t>
  </si>
  <si>
    <t>祁东兴亿文化传媒有限公司</t>
  </si>
  <si>
    <t>湖南省祁东县云顶保利影城</t>
  </si>
  <si>
    <t>祁东县云顶保利影城有限公司</t>
  </si>
  <si>
    <t>湖南省祁东县芒果影城</t>
  </si>
  <si>
    <t>祁东县芒果影城有限责任公司</t>
  </si>
  <si>
    <t>株洲市</t>
  </si>
  <si>
    <t>株洲市合计</t>
  </si>
  <si>
    <t>株洲市本级及所辖区</t>
  </si>
  <si>
    <t>株洲市本级及所辖区小计</t>
  </si>
  <si>
    <t>荷塘区</t>
  </si>
  <si>
    <t>湖南株洲千金影城华晨店</t>
  </si>
  <si>
    <t>株洲千金文化广场有限公司千金影城华晨东方广场店</t>
  </si>
  <si>
    <t>湖南省株洲市春天国际影城</t>
  </si>
  <si>
    <t>株洲春天影城有限公司</t>
  </si>
  <si>
    <t>芦淞区</t>
  </si>
  <si>
    <t>湖南省株洲美达影城</t>
  </si>
  <si>
    <t>株洲美达影城有限公司</t>
  </si>
  <si>
    <t>湖南株洲千金影城</t>
  </si>
  <si>
    <t>株洲千金文化广场有限公司</t>
  </si>
  <si>
    <t>株洲横店电影城大汉店</t>
  </si>
  <si>
    <t>横店影视股份有限公司株洲分公司</t>
  </si>
  <si>
    <t>湖南省株洲市银熊国际影城</t>
  </si>
  <si>
    <t>株洲恩微影业有限责任公司</t>
  </si>
  <si>
    <t>湖南省株洲市千金巨幕影城</t>
  </si>
  <si>
    <t>株洲千金巨幕影城有限公司</t>
  </si>
  <si>
    <t>湖南省株洲市中影嘉华影城</t>
  </si>
  <si>
    <t>湖南中影嘉华影城有限公司</t>
  </si>
  <si>
    <t>天元区</t>
  </si>
  <si>
    <t>株洲中影国际影城</t>
  </si>
  <si>
    <t>株洲中影电影城管理有限公司</t>
  </si>
  <si>
    <t>株洲市中传国际影城</t>
  </si>
  <si>
    <t>株洲银熊文化发展有限公司</t>
  </si>
  <si>
    <t>湖南省株洲市潇湘国际影城</t>
  </si>
  <si>
    <t>株洲潇影电影城有限公司</t>
  </si>
  <si>
    <t>石峰区</t>
  </si>
  <si>
    <t>湖南省株洲市完美世界影城（铜锣湾店）</t>
  </si>
  <si>
    <t>株洲市完美世界铜锣湾影城有限公司</t>
  </si>
  <si>
    <t>渌口区</t>
  </si>
  <si>
    <t>禄口区小计</t>
  </si>
  <si>
    <t>湖南省株洲县MC影城中央时代广场店</t>
  </si>
  <si>
    <t>湖南乐田时代广场影城有限公司</t>
  </si>
  <si>
    <t>醴陵市</t>
  </si>
  <si>
    <t>醴陵市小计</t>
  </si>
  <si>
    <t>醴陵千金影城</t>
  </si>
  <si>
    <t>醴陵千金影院有限公司</t>
  </si>
  <si>
    <t>湖南省醴陵市湘汇影城</t>
  </si>
  <si>
    <t>醴陵湘汇影院有限公司</t>
  </si>
  <si>
    <t>攸县</t>
  </si>
  <si>
    <t>攸县小计</t>
  </si>
  <si>
    <t>湖南省攸县星嘉影城</t>
  </si>
  <si>
    <t>攸县星嘉影城有限公司</t>
  </si>
  <si>
    <t>茶陵县</t>
  </si>
  <si>
    <t>茶陵县小计</t>
  </si>
  <si>
    <t>湖南省茶陵县大千国际影城</t>
  </si>
  <si>
    <t>湖南云阳犀文化传媒有限公司</t>
  </si>
  <si>
    <t>湘潭市</t>
  </si>
  <si>
    <t>湘潭市合计</t>
  </si>
  <si>
    <t>湘潭市本级及所辖区</t>
  </si>
  <si>
    <t>湘潭市本级及所辖区小计</t>
  </si>
  <si>
    <t>雨湖区</t>
  </si>
  <si>
    <t>湖南湘潭大地影院时尚魔方店</t>
  </si>
  <si>
    <t>大地影院发展有限公司湘潭雨湖分公司</t>
  </si>
  <si>
    <t>湖南省湘潭左岸国际电影城</t>
  </si>
  <si>
    <t>湘潭左岸国际电影城有限公司</t>
  </si>
  <si>
    <t>湖南省湘潭市星影国际影城</t>
  </si>
  <si>
    <t>湘潭星影影城文化传媒有限公司</t>
  </si>
  <si>
    <t>岳塘区</t>
  </si>
  <si>
    <t>湖南省湘潭横店影视电影城</t>
  </si>
  <si>
    <t>湘潭横店影视电影城有限公司</t>
  </si>
  <si>
    <t>湖南湘潭市万达影城</t>
  </si>
  <si>
    <t>湘潭万达电影城有限公司</t>
  </si>
  <si>
    <t>湖南省湘潭市潇湘国际影城</t>
  </si>
  <si>
    <t>湘潭潇湘国际影城有限公司</t>
  </si>
  <si>
    <t>韶山市</t>
  </si>
  <si>
    <t>韶山市小计</t>
  </si>
  <si>
    <t>湖南省韶山市城市影院</t>
  </si>
  <si>
    <t>韶山城市影院有限公司</t>
  </si>
  <si>
    <t>湘潭县</t>
  </si>
  <si>
    <t>湘潭县小计</t>
  </si>
  <si>
    <t>湖南湘潭万达影城易俗河店</t>
  </si>
  <si>
    <t>湘潭万达电影城有限公司易俗河同丰广场店</t>
  </si>
  <si>
    <t>湖南湘潭市湘潭县芒果时代影城</t>
  </si>
  <si>
    <t>湘潭县芒果时代文化传播有限公司</t>
  </si>
  <si>
    <t>湘乡市</t>
  </si>
  <si>
    <t>湘乡市小计</t>
  </si>
  <si>
    <t>湖南省湘乡新三和大正影院</t>
  </si>
  <si>
    <t>湘乡新三和影视传播有限公司</t>
  </si>
  <si>
    <t>湖南湘潭大地影院万隆店</t>
  </si>
  <si>
    <t>大地影院发展（湘乡）有限公司</t>
  </si>
  <si>
    <t>湖南省湘乡市中影国际影城</t>
  </si>
  <si>
    <t>湘乡演逸文化传媒有限公司</t>
  </si>
  <si>
    <t>邵阳市</t>
  </si>
  <si>
    <t>邵阳市合计</t>
  </si>
  <si>
    <t>邵阳市本级及所辖区</t>
  </si>
  <si>
    <t>邵阳市本级及所辖区小计</t>
  </si>
  <si>
    <t>北塔区</t>
  </si>
  <si>
    <t>邵阳广电影城</t>
  </si>
  <si>
    <t>邵阳广电影城有限公司</t>
  </si>
  <si>
    <t>大祥区</t>
  </si>
  <si>
    <t>湖南省邵阳市完美世界影城（明珠店）</t>
  </si>
  <si>
    <t>邵阳市完美世界东方影城管理有限公司</t>
  </si>
  <si>
    <t>湖南省邵阳市中影DSN国际影城</t>
  </si>
  <si>
    <t>邵阳市宝琳树文化传媒有限公司</t>
  </si>
  <si>
    <t>湖南省邵阳市金马影城</t>
  </si>
  <si>
    <t>邵阳金马影视文化有限公司</t>
  </si>
  <si>
    <t>双清区</t>
  </si>
  <si>
    <t>湖南邵阳大地影院湘中店</t>
  </si>
  <si>
    <t>广东大地影院建设有限公司邵阳分公司</t>
  </si>
  <si>
    <t>湖南省邵阳市大众楚湘影城</t>
  </si>
  <si>
    <t>邵阳市双清区大众楚湘影城有限公司</t>
  </si>
  <si>
    <t>湖南省邵阳骏维影城</t>
  </si>
  <si>
    <t>邵阳骏维影视传媒有限公司</t>
  </si>
  <si>
    <t>湖南邵阳潇湘DSN巨幕影城</t>
  </si>
  <si>
    <t>邵阳市潇湘巨幕影城有限公司</t>
  </si>
  <si>
    <t>洞口县</t>
  </si>
  <si>
    <t>洞口县小计</t>
  </si>
  <si>
    <t>湖南省洞口县玖和影城</t>
  </si>
  <si>
    <t>洞口县玖和影视有限公司</t>
  </si>
  <si>
    <t>隆回县</t>
  </si>
  <si>
    <t>隆回县小计</t>
  </si>
  <si>
    <t>湖南省隆回县米高梅国际影城</t>
  </si>
  <si>
    <t>隆回县盛达文化传媒有限公司</t>
  </si>
  <si>
    <t>邵东市</t>
  </si>
  <si>
    <t>邵东市小计</t>
  </si>
  <si>
    <t>湖南省邵东县横店电影城</t>
  </si>
  <si>
    <t>横店影视股份有限公司邵东电影城分公司</t>
  </si>
  <si>
    <t>湖南省邵阳市邵东县楚湘国际影城</t>
  </si>
  <si>
    <t>邵东楚湘传媒发展有限公司</t>
  </si>
  <si>
    <t>湖南省邵东县环宇飞翔国际影城</t>
  </si>
  <si>
    <t>邵东县人从众文化传媒有限公司</t>
  </si>
  <si>
    <t>湖南省邵东县潇湘启耀影城</t>
  </si>
  <si>
    <t>邵东县启耀影视有限公司</t>
  </si>
  <si>
    <t>邵阳县</t>
  </si>
  <si>
    <t>邵阳县小计</t>
  </si>
  <si>
    <t>湖南省邵阳市邵阳县中影嘉逸影城</t>
  </si>
  <si>
    <t>邵阳县中影嘉逸电影城有限公司</t>
  </si>
  <si>
    <t>新邵县</t>
  </si>
  <si>
    <t>新邵县小计</t>
  </si>
  <si>
    <t>湖南省邵阳市中影新干线星耀国际影城</t>
  </si>
  <si>
    <t>湖南星耀影院管理有限公司新邵分公司</t>
  </si>
  <si>
    <t>岳阳市</t>
  </si>
  <si>
    <t>岳阳市合计</t>
  </si>
  <si>
    <t>岳阳市本级及所辖区</t>
  </si>
  <si>
    <t>岳阳市本级及所辖区小计</t>
  </si>
  <si>
    <t>岳阳楼区</t>
  </si>
  <si>
    <t>湖南岳阳市万达影城步步高店</t>
  </si>
  <si>
    <t>岳阳万达电影城有限公司</t>
  </si>
  <si>
    <t>湖南省岳阳市恒大嘉凯影城名都店</t>
  </si>
  <si>
    <t>湖南省恒大嘉凯影院管理有限公司岳阳名都分公司</t>
  </si>
  <si>
    <t>湖南省岳阳市岳阳楼区潇湘国际影城</t>
  </si>
  <si>
    <t>岳阳潇湘影城有限公司</t>
  </si>
  <si>
    <t>岳阳星星国际影城</t>
  </si>
  <si>
    <t>岳阳星星欢乐影城管理咨询有限公司</t>
  </si>
  <si>
    <t>湖南省岳阳汇泽影城</t>
  </si>
  <si>
    <t>岳阳汇泽影视娱乐有限公司</t>
  </si>
  <si>
    <t>湖南省岳阳市MC影城岳阳新天地店</t>
  </si>
  <si>
    <t>岳阳乐田新天地影城有限公司</t>
  </si>
  <si>
    <t>湖南省岳阳市美誉国际影城</t>
  </si>
  <si>
    <t>岳阳美誉文化传媒有限公司</t>
  </si>
  <si>
    <t>湖南省岳阳市金逸影城</t>
  </si>
  <si>
    <t>长沙金逸电影放映有限公司岳阳分公司</t>
  </si>
  <si>
    <t>湖南省岳阳市岳阳楼区CGV影城岳阳步步高店</t>
  </si>
  <si>
    <t>希界维（长沙）影城有限公司岳阳分公司</t>
  </si>
  <si>
    <t>湖南省岳阳市南湖国际影城</t>
  </si>
  <si>
    <t>岳阳市昊天文化传媒有限责任公司</t>
  </si>
  <si>
    <t>云溪区</t>
  </si>
  <si>
    <t>湖南省岳阳市云溪区楚湘国际影城</t>
  </si>
  <si>
    <t>岳阳鑫智恒影视文化传媒有限公司</t>
  </si>
  <si>
    <t>华容县</t>
  </si>
  <si>
    <t>华容县小计</t>
  </si>
  <si>
    <t>湖南省华容县美达影城</t>
  </si>
  <si>
    <t>华容美达影城有限公司</t>
  </si>
  <si>
    <t>临湘市</t>
  </si>
  <si>
    <t>临湘市小计</t>
  </si>
  <si>
    <t>湖南省临湘市白云湖影院</t>
  </si>
  <si>
    <t>临湘市新文化影视传媒有限公司</t>
  </si>
  <si>
    <t>汨罗市</t>
  </si>
  <si>
    <t>汨罗市小计</t>
  </si>
  <si>
    <t>湖南省汩罗市星耀影城</t>
  </si>
  <si>
    <t>汩罗市星耀文化传播有限公司</t>
  </si>
  <si>
    <t>湖南省汨罗市友谊国际影城</t>
  </si>
  <si>
    <t>汨罗市友谊影视文化传媒有限公司</t>
  </si>
  <si>
    <t>湖南省汨罗横店电影城</t>
  </si>
  <si>
    <t>横店影视股份有限公司汨罗分公司</t>
  </si>
  <si>
    <t>平江县</t>
  </si>
  <si>
    <t>平江县小计</t>
  </si>
  <si>
    <t>湖南省平江县华夏万汇影城</t>
  </si>
  <si>
    <t>平江县华夏影视文化传媒有限公司</t>
  </si>
  <si>
    <t>湘阴县</t>
  </si>
  <si>
    <t>湘阴县小计</t>
  </si>
  <si>
    <t>湖南省湘阴县东湖国际影城</t>
  </si>
  <si>
    <t>湘阴县水岸文化传媒有限公司</t>
  </si>
  <si>
    <t>湖南省湘阴县芒果经典巨幕影城</t>
  </si>
  <si>
    <t>湘阴县巨幕文化传媒有限公司</t>
  </si>
  <si>
    <t>岳阳县</t>
  </si>
  <si>
    <t>岳阳县小计</t>
  </si>
  <si>
    <t>湖南省岳阳县时代影院</t>
  </si>
  <si>
    <t>岳阳时代影院有限公司</t>
  </si>
  <si>
    <t>常德市</t>
  </si>
  <si>
    <t>常德市合计</t>
  </si>
  <si>
    <t>常德市本级及所辖区</t>
  </si>
  <si>
    <t>常德市本级及所辖区小计</t>
  </si>
  <si>
    <t>武陵区</t>
  </si>
  <si>
    <t>湖南省常德市大时代影城</t>
  </si>
  <si>
    <t>常德市大时代影城有限公司</t>
  </si>
  <si>
    <t>湖南省常德市武陵区潇湘国际影城</t>
  </si>
  <si>
    <t>湖南潇湘常德国际影城有限公司</t>
  </si>
  <si>
    <t>常德大世界影城</t>
  </si>
  <si>
    <t>常德大世界影城有限公司</t>
  </si>
  <si>
    <t>湖南常德万达影城广场店</t>
  </si>
  <si>
    <t>常德万达电影城有限公司</t>
  </si>
  <si>
    <t>湖南常德万达影城欢乐城店</t>
  </si>
  <si>
    <t>常德万达电影城有限公司武陵区欢乐城店</t>
  </si>
  <si>
    <t>湖南省常德市大时代步行街影城</t>
  </si>
  <si>
    <t>常德市大时代步行街影城有限公司</t>
  </si>
  <si>
    <t>湖南省常德市骏维影城</t>
  </si>
  <si>
    <t>湖南骏维影视传媒有限公司常德分公司</t>
  </si>
  <si>
    <t>湖南省常德市恒大嘉凯影城</t>
  </si>
  <si>
    <t>湖南省恒大嘉凯影院管理有限公司常德分公司</t>
  </si>
  <si>
    <t>湖南省常德市武陵区横店电影城</t>
  </si>
  <si>
    <t>横店影视股份有限公司常德分公司</t>
  </si>
  <si>
    <t>鼎城区</t>
  </si>
  <si>
    <t>湖南省常德市西洞庭华耀影城</t>
  </si>
  <si>
    <t>常德市西洞庭华耀影城有限公司</t>
  </si>
  <si>
    <t>湖南省常德市鼎城区芒果影城国龙店</t>
  </si>
  <si>
    <t>常德芒果影业管理有限公司</t>
  </si>
  <si>
    <t>安乡县</t>
  </si>
  <si>
    <t>安乡县小计</t>
  </si>
  <si>
    <t>湖南省常德市安乡县芒果长浩影城</t>
  </si>
  <si>
    <t>安乡县芒果长浩文化传播有限公司</t>
  </si>
  <si>
    <t>湖南省常德市安乡横店电影城</t>
  </si>
  <si>
    <t>横店影视股份有限公司安乡分公司</t>
  </si>
  <si>
    <t>汉寿县</t>
  </si>
  <si>
    <t>汉寿县小计</t>
  </si>
  <si>
    <t>湖南省常德市汉寿县龙阳金马电影院</t>
  </si>
  <si>
    <t>汉寿县龙阳金马影视文化中心</t>
  </si>
  <si>
    <t>汉寿县华耀影城</t>
  </si>
  <si>
    <t>汉寿县华耀影城有限公司</t>
  </si>
  <si>
    <t>湖南省常德市汉寿县芒果长浩影城太子庙店</t>
  </si>
  <si>
    <t>汉寿县三石影业有限公司</t>
  </si>
  <si>
    <t>津市市</t>
  </si>
  <si>
    <t>津市市小计</t>
  </si>
  <si>
    <t>常德市津市华耀国际影城</t>
  </si>
  <si>
    <t>湖南津市华耀国际影城有限公司</t>
  </si>
  <si>
    <t>湖南省津市市潇湘国际影城</t>
  </si>
  <si>
    <t>津市潇湘国际影城有限公司</t>
  </si>
  <si>
    <t>澧县</t>
  </si>
  <si>
    <t>澧县小计</t>
  </si>
  <si>
    <t>澧县长浩电影城</t>
  </si>
  <si>
    <t>湖南省常德市澧县豪美电影城</t>
  </si>
  <si>
    <t>澧县豪美电影城</t>
  </si>
  <si>
    <t>湖南省澧县瑞鑫电影城</t>
  </si>
  <si>
    <t>澧县瑞鑫电影城有限公司</t>
  </si>
  <si>
    <t>临澧县</t>
  </si>
  <si>
    <t>临澧县小计</t>
  </si>
  <si>
    <t>湖南省常德市临澧县凯诚国际影城</t>
  </si>
  <si>
    <t>临澧县凯诚文化传媒有限公司</t>
  </si>
  <si>
    <t>湖南省临澧县巨幕影城</t>
  </si>
  <si>
    <t>常德市玉龙金逸影视有限公司</t>
  </si>
  <si>
    <t>石门县</t>
  </si>
  <si>
    <t>石门县小计</t>
  </si>
  <si>
    <t>湖南省常德市石门鸿鑫国际影城</t>
  </si>
  <si>
    <t>石门县鸿鑫影视文化有限公司</t>
  </si>
  <si>
    <t>湖南省常德市芒果国际影城石门店</t>
  </si>
  <si>
    <t>石门县芒果影城有限公司</t>
  </si>
  <si>
    <t>桃源县</t>
  </si>
  <si>
    <t>桃源县小计</t>
  </si>
  <si>
    <t>湖南省桃源县瑞源国际影城</t>
  </si>
  <si>
    <t>桃源县瑞源影视传媒有限责任公司</t>
  </si>
  <si>
    <t>湖南省常德市桃源鸿鑫国际影城</t>
  </si>
  <si>
    <t>常德市鸿鑫影视文化有限公司桃源分公司</t>
  </si>
  <si>
    <t>湖南省桃源县文体影城</t>
  </si>
  <si>
    <t>桃源县文体影城</t>
  </si>
  <si>
    <t>张家界市</t>
  </si>
  <si>
    <t>张家界市合计</t>
  </si>
  <si>
    <t>张家界市本级及所辖区</t>
  </si>
  <si>
    <t>张家界市本级及所辖区小计</t>
  </si>
  <si>
    <t>永定区</t>
  </si>
  <si>
    <t>湖南省张家界永定区影视城</t>
  </si>
  <si>
    <t>张家界市永定区电影发行放映公司</t>
  </si>
  <si>
    <t>湖南省潇湘张家界国际影城步步高店</t>
  </si>
  <si>
    <t>张家界潇湘影城有限公司</t>
  </si>
  <si>
    <t>湖南省张家界市米高国际影城</t>
  </si>
  <si>
    <t>张家界米高国际电影城有限公司</t>
  </si>
  <si>
    <t>湖南省张家界市金逸影城</t>
  </si>
  <si>
    <t>长沙金逸电影放映有限公司张家界分公司</t>
  </si>
  <si>
    <t>慈利县</t>
  </si>
  <si>
    <t>慈利县小计</t>
  </si>
  <si>
    <t>湖南省慈利县新时代国际影城</t>
  </si>
  <si>
    <t>慈利新时代影视文化有限公司</t>
  </si>
  <si>
    <t>湖南省慈利县芒果国际影城</t>
  </si>
  <si>
    <t>湖南慈利芒果现代影城有限公司</t>
  </si>
  <si>
    <t>桑植县</t>
  </si>
  <si>
    <t>桑植县小计</t>
  </si>
  <si>
    <t>湖南省桑植县华耀国际影城</t>
  </si>
  <si>
    <t>湖南桑植华耀国际影城有限公司</t>
  </si>
  <si>
    <t>益阳市</t>
  </si>
  <si>
    <t>益阳市合计</t>
  </si>
  <si>
    <t>益阳市本级及所辖区</t>
  </si>
  <si>
    <t>益阳市本级及所辖区小计</t>
  </si>
  <si>
    <t>赫山区</t>
  </si>
  <si>
    <t>湖南益阳大地影院剧院店</t>
  </si>
  <si>
    <t>广东大地影院建设有限公司益阳剧院分公司</t>
  </si>
  <si>
    <t>湖南益阳大地影院润林雅苑店</t>
  </si>
  <si>
    <t>广东大地影院建设有限公司赫山分公司</t>
  </si>
  <si>
    <t>湖南省益阳市恒大嘉凯影城</t>
  </si>
  <si>
    <t>湖南省恒大嘉凯影院管理有限公司益阳绿洲分公司</t>
  </si>
  <si>
    <t>湖南益阳万达电影城</t>
  </si>
  <si>
    <t>益阳万达电影城有限公司</t>
  </si>
  <si>
    <t>湖南省益阳市中影国际影城海洋城店</t>
  </si>
  <si>
    <t>益阳中影电影城有限责任公司</t>
  </si>
  <si>
    <t>资阳区</t>
  </si>
  <si>
    <t>湖南省益阳市环宇影院锦绣欣城店</t>
  </si>
  <si>
    <t>湖南兴源文化传播有限责任公司</t>
  </si>
  <si>
    <t>沅江市</t>
  </si>
  <si>
    <t>沅江市小计</t>
  </si>
  <si>
    <t>沅江嘉逸影城</t>
  </si>
  <si>
    <t>沅江嘉逸电影城有限公司</t>
  </si>
  <si>
    <t>湖南省沅江市芒果长浩影城</t>
  </si>
  <si>
    <t>沅江市芒果长浩文化传播有限公司</t>
  </si>
  <si>
    <t>安化县</t>
  </si>
  <si>
    <t>安化县小计</t>
  </si>
  <si>
    <t>安化县罗马国际影城</t>
  </si>
  <si>
    <t>安化广益影视文化发展有限公司</t>
  </si>
  <si>
    <t>湖南省安化县安化电影院</t>
  </si>
  <si>
    <t>安化县电影发行放映公司安化电影院</t>
  </si>
  <si>
    <t>湖南省益阳市安化县中影米禾影城</t>
  </si>
  <si>
    <t>安化中影米禾影院管理有限公司</t>
  </si>
  <si>
    <t>南县</t>
  </si>
  <si>
    <t>南县小计</t>
  </si>
  <si>
    <t>湖南省南县赤沙影城</t>
  </si>
  <si>
    <t>南县电影发行放映公司</t>
  </si>
  <si>
    <t>湖南省南县赤沙国际影城四海店</t>
  </si>
  <si>
    <t>南县电影发行放映公司赤沙四海影城</t>
  </si>
  <si>
    <t>湖南省益阳市南县正鑫影城</t>
  </si>
  <si>
    <t>益阳正鑫文化传媒有限公司</t>
  </si>
  <si>
    <t>桃江县</t>
  </si>
  <si>
    <t>桃江县小计</t>
  </si>
  <si>
    <t>湖南省桃江县中影传奇国际影城</t>
  </si>
  <si>
    <t>桃江中影星宸影业有限公司</t>
  </si>
  <si>
    <t>湖南省桃江县横店电影城</t>
  </si>
  <si>
    <t>横店影视股份有限公司桃江分公司</t>
  </si>
  <si>
    <t>郴州市</t>
  </si>
  <si>
    <t>郴州市合计</t>
  </si>
  <si>
    <t>郴州市本级及所辖区</t>
  </si>
  <si>
    <t>郴州市本级及所辖区小计</t>
  </si>
  <si>
    <t>北湖区</t>
  </si>
  <si>
    <t>湖南省郴州市潇湘国际影城(五岭店)</t>
  </si>
  <si>
    <t>湖南郴州潇湘国际影城有限公司</t>
  </si>
  <si>
    <t>湖南省郴州市博纳影院</t>
  </si>
  <si>
    <t>郴州博纳影院管理有限公司</t>
  </si>
  <si>
    <t>湖南省郴州市时尚中影数字国际影城</t>
  </si>
  <si>
    <t>湖南郴州中影数字国际影城有限公司</t>
  </si>
  <si>
    <t>湖南省郴州市经济开发区中影世纪激光影城</t>
  </si>
  <si>
    <t>郴州市经济开发区中影世纪激光影城</t>
  </si>
  <si>
    <t>苏仙区</t>
  </si>
  <si>
    <t>湖南郴州市万达影城生源店</t>
  </si>
  <si>
    <t>郴州万达电影城有限公司</t>
  </si>
  <si>
    <t>湖南省郴州市丰源国际影城</t>
  </si>
  <si>
    <t>郴州丰源国际影城中心</t>
  </si>
  <si>
    <t>湖南省郴州市MC影城郴州店</t>
  </si>
  <si>
    <t>湖南郴州乐田裕后街影城有限公司</t>
  </si>
  <si>
    <t>湖南省郴州市潇湘豪廷国际影院</t>
  </si>
  <si>
    <t>郴州市御湘文化传播有限公司</t>
  </si>
  <si>
    <t>湖南郴州庄影影城</t>
  </si>
  <si>
    <t>郴州庄影瑞城电影放映有限公司</t>
  </si>
  <si>
    <t>安仁县</t>
  </si>
  <si>
    <t>安仁县小计</t>
  </si>
  <si>
    <t>湖南省郴州市安仁县潇湘国际影城</t>
  </si>
  <si>
    <t>安仁潇湘国际影城有限公司</t>
  </si>
  <si>
    <t>桂阳县</t>
  </si>
  <si>
    <t>桂阳县小计</t>
  </si>
  <si>
    <t>湖南省桂阳县好莱坞国际影城</t>
  </si>
  <si>
    <t>桂阳好莱坞影城有限公司</t>
  </si>
  <si>
    <t>湖南郴州桂阳悦汇影城</t>
  </si>
  <si>
    <t>桂阳悦汇影城有限责任公司</t>
  </si>
  <si>
    <t>湖南省桂阳县好莱坞国际影城中影店</t>
  </si>
  <si>
    <t>桂阳好莱坞中影影城有限公司</t>
  </si>
  <si>
    <t>湖南省郴州市桂阳中数金都汇影城</t>
  </si>
  <si>
    <t>桂阳金都汇娱乐美食购物中心有限公司</t>
  </si>
  <si>
    <t>嘉禾县</t>
  </si>
  <si>
    <t>嘉禾县小计</t>
  </si>
  <si>
    <t>湖南郴州大地影院中伟神农店</t>
  </si>
  <si>
    <t>广东大地影院建设有限公司郴州嘉禾分公司</t>
  </si>
  <si>
    <t>湖南省嘉禾县楚湘电影院</t>
  </si>
  <si>
    <t>嘉禾县新楚湘文化传播有限公司</t>
  </si>
  <si>
    <t>临武县</t>
  </si>
  <si>
    <t>临武县小计</t>
  </si>
  <si>
    <t>湖南省临武县九通国际影城</t>
  </si>
  <si>
    <t>临武县九通国际影城</t>
  </si>
  <si>
    <t>汝城县</t>
  </si>
  <si>
    <t>汝城县小计</t>
  </si>
  <si>
    <t>湖南省汝城县潇湘新和兴影城</t>
  </si>
  <si>
    <t>汝城县潇湘新和兴影城有限公司</t>
  </si>
  <si>
    <t>湖南省汝城县中影星汇影城</t>
  </si>
  <si>
    <t>汝城中影星汇影城有限公司</t>
  </si>
  <si>
    <t>湖南省郴州市汝城县横店电影城</t>
  </si>
  <si>
    <t>横店影视股份有限公司汝城分公司</t>
  </si>
  <si>
    <t>宜章县</t>
  </si>
  <si>
    <t>宜章县小计</t>
  </si>
  <si>
    <t>湖南省宜章县电影城</t>
  </si>
  <si>
    <t>宜章县电影发行放映公司</t>
  </si>
  <si>
    <t>永兴县</t>
  </si>
  <si>
    <t>永兴县小计</t>
  </si>
  <si>
    <t>湖南省永兴县星河电影城</t>
  </si>
  <si>
    <t>永兴县星河电影城</t>
  </si>
  <si>
    <t>湖南省永兴县湘华电影城</t>
  </si>
  <si>
    <t>永兴县湘华电影城</t>
  </si>
  <si>
    <t>永州市</t>
  </si>
  <si>
    <t>永州市合计</t>
  </si>
  <si>
    <t>永州市本级及所辖区</t>
  </si>
  <si>
    <t>永州市本级及所辖区小计</t>
  </si>
  <si>
    <t>冷水滩区</t>
  </si>
  <si>
    <t>湖南潇湘永州国际影城</t>
  </si>
  <si>
    <t>湖南潇湘永州国际影城有限公司</t>
  </si>
  <si>
    <t>湖南省永州市滨江幕语环球影城</t>
  </si>
  <si>
    <t>永州市滨江幕语环球影城有限公司</t>
  </si>
  <si>
    <t>湖南省永州市华耀巨幕影城</t>
  </si>
  <si>
    <t>永州市华耀巨幕影城有限公司</t>
  </si>
  <si>
    <t>湖南省永州市MC影城名扬愿景店</t>
  </si>
  <si>
    <t>永州乐田名扬愿景影城有限公司</t>
  </si>
  <si>
    <t>零陵区</t>
  </si>
  <si>
    <t>永州市幕语环球影城</t>
  </si>
  <si>
    <t>永州市幕语环球影城有限公司</t>
  </si>
  <si>
    <t>永州市尚美影城</t>
  </si>
  <si>
    <t>永州市尚美影城有限公司</t>
  </si>
  <si>
    <t>湖南省永州市柏尔国际影城</t>
  </si>
  <si>
    <t>永州市柏尔影院有限公司</t>
  </si>
  <si>
    <t>湖南省永州市中影国际影城春天广场店</t>
  </si>
  <si>
    <t>永州中影影院管理有限公司</t>
  </si>
  <si>
    <t>道县</t>
  </si>
  <si>
    <t>道县小计</t>
  </si>
  <si>
    <t>道县华耀国际影城</t>
  </si>
  <si>
    <t>湖南华耀电影文化产业投资管理有限公司道县分公司</t>
  </si>
  <si>
    <t>东安县</t>
  </si>
  <si>
    <t>东安县小计</t>
  </si>
  <si>
    <t>湖南省永州市东安县潇湘国际影城</t>
  </si>
  <si>
    <t>东安潇湘影城有限公司</t>
  </si>
  <si>
    <t>湖南省永州市东安县芒果长浩影城</t>
  </si>
  <si>
    <t>永州芒果长浩影业有限公司</t>
  </si>
  <si>
    <t>江华瑶族自治县</t>
  </si>
  <si>
    <t>江华瑶族自治县小计</t>
  </si>
  <si>
    <t>湖南江华县幕语环球影城</t>
  </si>
  <si>
    <t>永州市江华瑶族自治县幕语环球影城有限公司</t>
  </si>
  <si>
    <t>湖南省江华县芒果国际影城</t>
  </si>
  <si>
    <t>江华瑶芒影业管理有限公司</t>
  </si>
  <si>
    <t>江永县</t>
  </si>
  <si>
    <t>江永县小计</t>
  </si>
  <si>
    <t>湖南省江永县华耀影城</t>
  </si>
  <si>
    <t>湖南江永华耀国际影城有限公司</t>
  </si>
  <si>
    <t>蓝山县</t>
  </si>
  <si>
    <t>蓝山县小计</t>
  </si>
  <si>
    <t>湖南省蓝山县亚美影城</t>
  </si>
  <si>
    <t>蓝山亚美影城文化传媒有限公司</t>
  </si>
  <si>
    <t>湖南省蓝山县芒果巨幕影城</t>
  </si>
  <si>
    <t>蓝山县芒果长浩影业有限公司</t>
  </si>
  <si>
    <t>宁远县</t>
  </si>
  <si>
    <t>宁远县小计</t>
  </si>
  <si>
    <t>湖南省宁远县华耀影城</t>
  </si>
  <si>
    <t>湖南宁远华耀国际影城有限公司</t>
  </si>
  <si>
    <t>湖南省永州市宁远县心悦绘影城</t>
  </si>
  <si>
    <t>宁远心悦绘国际影城管理有限公司</t>
  </si>
  <si>
    <t>祁阳市</t>
  </si>
  <si>
    <t>祁阳市小计</t>
  </si>
  <si>
    <t>湖南省永州市祁阳新天地影城</t>
  </si>
  <si>
    <t>祁阳新天地影视文化传媒有限公司</t>
  </si>
  <si>
    <t>双牌县</t>
  </si>
  <si>
    <t>双牌县小计</t>
  </si>
  <si>
    <t>湖南省双牌县大千国际影城</t>
  </si>
  <si>
    <t>湖南明阳文化传媒有限公司</t>
  </si>
  <si>
    <t>新田县</t>
  </si>
  <si>
    <t>新田县小计</t>
  </si>
  <si>
    <t>湖南省新田县九州森美国际影城</t>
  </si>
  <si>
    <t>新田森美影城管理有限公司</t>
  </si>
  <si>
    <t>怀化市</t>
  </si>
  <si>
    <t>怀化市合计</t>
  </si>
  <si>
    <t>怀化市本级及所辖区</t>
  </si>
  <si>
    <t>怀化市本级及所辖区小计</t>
  </si>
  <si>
    <t>鹤城区</t>
  </si>
  <si>
    <t>怀化市正宇琼天电影院</t>
  </si>
  <si>
    <t>怀化市正宇琼天电影有限公司</t>
  </si>
  <si>
    <t>湖南怀化大地影院凯邦店</t>
  </si>
  <si>
    <t>广东大地影院建设有限公司怀化分公司</t>
  </si>
  <si>
    <t>湖南省怀化市横店电影城</t>
  </si>
  <si>
    <t>横店影视股份有限公司怀化市分公司</t>
  </si>
  <si>
    <t>湖南省怀化市恒大嘉凯影城</t>
  </si>
  <si>
    <t>湖南省恒大嘉凯影院管理有限公司怀化帝景分公司</t>
  </si>
  <si>
    <t>湖南省怀化市芒果时代影城</t>
  </si>
  <si>
    <t>怀化芒果时代影院有限责任公司</t>
  </si>
  <si>
    <t>湖南省怀化市中影菲尔姆国际电影城</t>
  </si>
  <si>
    <t>怀化市中影菲尔姆电影城有限公司</t>
  </si>
  <si>
    <t>湖南省怀化市东晟电影城</t>
  </si>
  <si>
    <t>怀化市东晟电影城有限公司</t>
  </si>
  <si>
    <t>湖南省怀化市万达影城广场店</t>
  </si>
  <si>
    <t>长沙万达国际电影城有限公司怀化万达广场店</t>
  </si>
  <si>
    <t>辰溪县</t>
  </si>
  <si>
    <t>辰溪县小计</t>
  </si>
  <si>
    <t>湖南省辰溪县先锋国际电影城</t>
  </si>
  <si>
    <t>辰溪县先锋国际电影有限公司</t>
  </si>
  <si>
    <t>湖南省辰溪县中影国线影城金润广场店</t>
  </si>
  <si>
    <t>辰溪县中影国线影业有限公司</t>
  </si>
  <si>
    <t>靖州苗族侗族自治县</t>
  </si>
  <si>
    <t>靖州苗族侗族自治县小计</t>
  </si>
  <si>
    <t>湖南省怀化市靖州县信福影城</t>
  </si>
  <si>
    <t>靖州县大地信福影城</t>
  </si>
  <si>
    <t>麻阳苗族自治县</t>
  </si>
  <si>
    <t>麻阳苗族自治县小计</t>
  </si>
  <si>
    <t>麻阳易时代数字影城</t>
  </si>
  <si>
    <t>湖南省怀化市麻阳万象国际影城</t>
  </si>
  <si>
    <t>麻阳万象国际影城</t>
  </si>
  <si>
    <t>溆浦县</t>
  </si>
  <si>
    <t>溆浦县小计</t>
  </si>
  <si>
    <t>湖南省怀化市溆浦县大汉国际影城</t>
  </si>
  <si>
    <t>怀化大汉影城管理有限公司</t>
  </si>
  <si>
    <t>湖南省溆浦县诺亚方舟国际影城</t>
  </si>
  <si>
    <t>溆浦诺亚方舟影视方舟有限公司</t>
  </si>
  <si>
    <t>娄底市</t>
  </si>
  <si>
    <t>娄底市合计</t>
  </si>
  <si>
    <t>娄底市本级及所辖区</t>
  </si>
  <si>
    <t>娄底市本级及所辖区小计</t>
  </si>
  <si>
    <t>娄星区</t>
  </si>
  <si>
    <t>湖南省娄底市完美世界影城（春园店）</t>
  </si>
  <si>
    <t>娄底完美世界影城有限公司</t>
  </si>
  <si>
    <t>湖南省娄底左岸国际电影城</t>
  </si>
  <si>
    <t>左岸风（南京）影视城管理咨询有限公司娄底左岸电影城</t>
  </si>
  <si>
    <t>湖南省娄底市大地影院湘中园店</t>
  </si>
  <si>
    <t>广东大地影院建设有限公司娄底市娄星分公司</t>
  </si>
  <si>
    <t>湖南娄底市星空影城</t>
  </si>
  <si>
    <t>贵州星空影业有限公司娄底分公司</t>
  </si>
  <si>
    <t>湖南省娄底万达电影城五江国际广场店</t>
  </si>
  <si>
    <t>娄底万达电影城有限公司</t>
  </si>
  <si>
    <t>湖南省娄底市中影星美国际影城紫金湾店</t>
  </si>
  <si>
    <t>娄底辰拓电影城有限公司</t>
  </si>
  <si>
    <t>湖南省娄底市幕语环球影城</t>
  </si>
  <si>
    <t>娄底市幕语环球影城有限公司</t>
  </si>
  <si>
    <t>冷水江市</t>
  </si>
  <si>
    <t>冷水江市小计</t>
  </si>
  <si>
    <t>湖南省娄底市潇湘冷江影城</t>
  </si>
  <si>
    <t>湖南潇湘冷江影视传媒有限公司</t>
  </si>
  <si>
    <t>涟源市</t>
  </si>
  <si>
    <t>涟源市小计</t>
  </si>
  <si>
    <t>湖南娄底涟源万高国际影城</t>
  </si>
  <si>
    <t>涟源市万高影城有限公司</t>
  </si>
  <si>
    <t>双峰县</t>
  </si>
  <si>
    <t>双峰县小计</t>
  </si>
  <si>
    <t>湖南省双峰县湄水湾影院</t>
  </si>
  <si>
    <t>双峰县湄水湾影院有限公司</t>
  </si>
  <si>
    <t>湖南省双峰县红鹰电影城</t>
  </si>
  <si>
    <t>双峰红鹰电影城有限公司</t>
  </si>
  <si>
    <t>新化县</t>
  </si>
  <si>
    <t>新化县小计</t>
  </si>
  <si>
    <t>湖南省新化县新大地影城</t>
  </si>
  <si>
    <t>新化县新大地文化传播有限公司</t>
  </si>
  <si>
    <t>湖南省娄底市新化县横店电影城</t>
  </si>
  <si>
    <t>横店影视股份有限公司新化分公司</t>
  </si>
  <si>
    <t>湘西土家族苗族自治州</t>
  </si>
  <si>
    <t>湘西自治州合计</t>
  </si>
  <si>
    <t>吉首市</t>
  </si>
  <si>
    <t>吉首市小计</t>
  </si>
  <si>
    <t>吉首市新天地影城</t>
  </si>
  <si>
    <t>吉首市新天地影城有限公司</t>
  </si>
  <si>
    <t>湘西边城影院</t>
  </si>
  <si>
    <t>湘西自治州边城影院有限公司</t>
  </si>
  <si>
    <t>吉首市悦和影城</t>
  </si>
  <si>
    <t>吉首市环宇悦和影视文化投资有限公司</t>
  </si>
  <si>
    <t>湖南省吉首市潇湘影城</t>
  </si>
  <si>
    <t>吉首潇湘影城管理有限公司</t>
  </si>
  <si>
    <t>湖南省吉首市中影乾州巨幕影城</t>
  </si>
  <si>
    <t>吉首市乾州影城有限公司</t>
  </si>
  <si>
    <t>保靖县</t>
  </si>
  <si>
    <t>保靖县小计</t>
  </si>
  <si>
    <t>湖南省保靖县中影南方国际影城</t>
  </si>
  <si>
    <t>保靖中影电影城有限公司</t>
  </si>
  <si>
    <t>凤凰县</t>
  </si>
  <si>
    <t>凤凰县小计</t>
  </si>
  <si>
    <t>湖南省凤凰县芒果国际影城</t>
  </si>
  <si>
    <t>凤凰芒果影业有限公司</t>
  </si>
  <si>
    <t>花垣县</t>
  </si>
  <si>
    <t>花垣县小计</t>
  </si>
  <si>
    <t>花垣县星光影视城</t>
  </si>
  <si>
    <t>花垣县星光影视城有限公司</t>
  </si>
  <si>
    <t>龙山县</t>
  </si>
  <si>
    <t>龙山县小计</t>
  </si>
  <si>
    <t>湖南省龙山县红鲤鱼影城</t>
  </si>
  <si>
    <t>龙山县丫丫影视城</t>
  </si>
  <si>
    <t>湖南省龙山县中影亿利国际影城</t>
  </si>
  <si>
    <t>龙山亿利影院管理有限公司</t>
  </si>
  <si>
    <t>湖南省龙山县里耶楚湘电影城</t>
  </si>
  <si>
    <t>龙山星诚影院管理有限公司</t>
  </si>
  <si>
    <t>永顺县</t>
  </si>
  <si>
    <t>永顺县小计</t>
  </si>
  <si>
    <t>永顺县溪洲国际影城</t>
  </si>
  <si>
    <t>永顺县溪洲文化传媒有限责任公司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</si>
</sst>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0.00_ ;[Red]\-0.00\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0"/>
      <name val="Arial"/>
      <charset val="134"/>
    </font>
    <font>
      <sz val="14"/>
      <name val="黑体"/>
      <charset val="134"/>
    </font>
    <font>
      <b/>
      <sz val="18"/>
      <name val="方正大标宋_GBK"/>
      <charset val="134"/>
    </font>
    <font>
      <b/>
      <sz val="18"/>
      <name val="宋体"/>
      <charset val="134"/>
    </font>
    <font>
      <b/>
      <sz val="10"/>
      <name val="宋体"/>
      <charset val="134"/>
      <scheme val="major"/>
    </font>
    <font>
      <sz val="10"/>
      <name val="宋体"/>
      <charset val="134"/>
      <scheme val="maj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ajor"/>
    </font>
    <font>
      <b/>
      <sz val="10"/>
      <color theme="1"/>
      <name val="宋体"/>
      <charset val="134"/>
      <scheme val="maj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27" fillId="0" borderId="0">
      <alignment vertical="center"/>
    </xf>
    <xf numFmtId="0" fontId="11" fillId="33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26" fillId="26" borderId="8" applyNumberFormat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24" fillId="22" borderId="8" applyNumberFormat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29" fillId="28" borderId="9" applyNumberFormat="false" applyAlignment="false" applyProtection="false">
      <alignment vertical="center"/>
    </xf>
    <xf numFmtId="0" fontId="30" fillId="22" borderId="10" applyNumberFormat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0" fillId="16" borderId="7" applyNumberFormat="false" applyFont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5" fillId="0" borderId="5" applyNumberFormat="false" applyFill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1" fillId="2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3" fillId="0" borderId="0" xfId="0" applyFont="true" applyFill="true" applyBorder="true" applyAlignment="true">
      <alignment horizontal="left" vertical="center"/>
    </xf>
    <xf numFmtId="0" fontId="4" fillId="0" borderId="0" xfId="0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177" fontId="7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left" vertical="center" wrapText="true"/>
    </xf>
    <xf numFmtId="0" fontId="1" fillId="0" borderId="1" xfId="0" applyFont="true" applyFill="true" applyBorder="true" applyAlignment="true">
      <alignment horizontal="center" vertical="center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8" fillId="0" borderId="2" xfId="0" applyFont="true" applyFill="true" applyBorder="true" applyAlignment="true">
      <alignment horizontal="right" vertical="center"/>
    </xf>
    <xf numFmtId="176" fontId="6" fillId="0" borderId="1" xfId="1" applyNumberFormat="true" applyFont="true" applyFill="true" applyBorder="true" applyAlignment="true" applyProtection="true">
      <alignment horizontal="center" vertical="center" wrapText="true"/>
    </xf>
    <xf numFmtId="177" fontId="7" fillId="0" borderId="1" xfId="0" applyNumberFormat="true" applyFont="true" applyFill="true" applyBorder="true" applyAlignment="true">
      <alignment horizontal="left" vertical="center" wrapText="true"/>
    </xf>
    <xf numFmtId="0" fontId="6" fillId="0" borderId="1" xfId="0" applyNumberFormat="true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left" vertical="center"/>
    </xf>
    <xf numFmtId="0" fontId="7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/>
    </xf>
    <xf numFmtId="177" fontId="7" fillId="0" borderId="1" xfId="0" applyNumberFormat="true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left" vertical="center"/>
    </xf>
    <xf numFmtId="0" fontId="9" fillId="0" borderId="1" xfId="0" applyFont="true" applyFill="true" applyBorder="true" applyAlignment="true">
      <alignment horizontal="center" vertical="center"/>
    </xf>
    <xf numFmtId="0" fontId="10" fillId="0" borderId="1" xfId="0" applyNumberFormat="true" applyFont="true" applyFill="true" applyBorder="true" applyAlignment="true">
      <alignment horizontal="left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left" vertical="center"/>
    </xf>
    <xf numFmtId="0" fontId="9" fillId="0" borderId="1" xfId="0" applyNumberFormat="true" applyFont="true" applyFill="true" applyBorder="true" applyAlignment="true">
      <alignment horizontal="left" vertical="center" wrapText="true"/>
    </xf>
    <xf numFmtId="0" fontId="9" fillId="0" borderId="1" xfId="0" applyFont="true" applyFill="true" applyBorder="true" applyAlignment="true">
      <alignment horizontal="left" vertical="center" wrapText="true"/>
    </xf>
    <xf numFmtId="177" fontId="10" fillId="0" borderId="1" xfId="0" applyNumberFormat="true" applyFont="true" applyFill="true" applyBorder="true" applyAlignment="true">
      <alignment horizontal="center" vertical="center" wrapText="true"/>
    </xf>
    <xf numFmtId="177" fontId="9" fillId="0" borderId="1" xfId="0" applyNumberFormat="true" applyFont="true" applyFill="true" applyBorder="true" applyAlignment="true">
      <alignment horizontal="center" vertical="center" wrapText="true"/>
    </xf>
    <xf numFmtId="177" fontId="9" fillId="0" borderId="1" xfId="0" applyNumberFormat="true" applyFont="true" applyFill="true" applyBorder="true" applyAlignment="true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32"/>
  <sheetViews>
    <sheetView tabSelected="1" workbookViewId="0">
      <pane ySplit="5" topLeftCell="A6" activePane="bottomLeft" state="frozen"/>
      <selection/>
      <selection pane="bottomLeft" activeCell="J6" sqref="J6:L6"/>
    </sheetView>
  </sheetViews>
  <sheetFormatPr defaultColWidth="8" defaultRowHeight="42.75" customHeight="true"/>
  <cols>
    <col min="1" max="1" width="6.25" style="1" customWidth="true"/>
    <col min="2" max="2" width="7" style="1" customWidth="true"/>
    <col min="3" max="3" width="6.625" style="1" customWidth="true"/>
    <col min="4" max="4" width="8.75" style="1" customWidth="true"/>
    <col min="5" max="5" width="31.5" style="1" customWidth="true"/>
    <col min="6" max="6" width="28" style="1" customWidth="true"/>
    <col min="7" max="7" width="8.875" style="1" customWidth="true"/>
    <col min="8" max="8" width="8" style="1" customWidth="true"/>
    <col min="9" max="9" width="13.5" style="1" customWidth="true"/>
    <col min="10" max="10" width="8.125" style="1" customWidth="true"/>
    <col min="11" max="12" width="7.625" style="1" customWidth="true"/>
    <col min="13" max="16384" width="8" style="4"/>
  </cols>
  <sheetData>
    <row r="1" s="1" customFormat="true" ht="24" customHeight="true" spans="1:2">
      <c r="A1" s="5" t="s">
        <v>0</v>
      </c>
      <c r="B1" s="5"/>
    </row>
    <row r="2" s="1" customFormat="true" ht="30" customHeight="true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true" ht="21.95" customHeight="true" spans="1:12">
      <c r="A3" s="7"/>
      <c r="B3" s="7"/>
      <c r="C3" s="7"/>
      <c r="D3" s="7"/>
      <c r="E3" s="7"/>
      <c r="F3" s="7"/>
      <c r="G3" s="7"/>
      <c r="H3" s="7"/>
      <c r="I3" s="7"/>
      <c r="J3" s="7"/>
      <c r="K3" s="17" t="s">
        <v>2</v>
      </c>
      <c r="L3" s="17"/>
    </row>
    <row r="4" s="1" customFormat="true" ht="21.95" customHeight="true" spans="1:12">
      <c r="A4" s="8" t="s">
        <v>3</v>
      </c>
      <c r="B4" s="8" t="s">
        <v>4</v>
      </c>
      <c r="C4" s="8"/>
      <c r="D4" s="8" t="s">
        <v>5</v>
      </c>
      <c r="E4" s="8" t="s">
        <v>6</v>
      </c>
      <c r="F4" s="8" t="s">
        <v>7</v>
      </c>
      <c r="G4" s="8" t="s">
        <v>8</v>
      </c>
      <c r="H4" s="9" t="s">
        <v>9</v>
      </c>
      <c r="I4" s="9"/>
      <c r="J4" s="9"/>
      <c r="K4" s="18" t="s">
        <v>10</v>
      </c>
      <c r="L4" s="9" t="s">
        <v>11</v>
      </c>
    </row>
    <row r="5" s="1" customFormat="true" ht="30" customHeight="true" spans="1:12">
      <c r="A5" s="8"/>
      <c r="B5" s="8"/>
      <c r="C5" s="8"/>
      <c r="D5" s="8"/>
      <c r="E5" s="8"/>
      <c r="F5" s="8"/>
      <c r="G5" s="8"/>
      <c r="H5" s="8" t="s">
        <v>12</v>
      </c>
      <c r="I5" s="9" t="s">
        <v>13</v>
      </c>
      <c r="J5" s="9" t="s">
        <v>14</v>
      </c>
      <c r="K5" s="18"/>
      <c r="L5" s="9"/>
    </row>
    <row r="6" s="1" customFormat="true" ht="21.95" customHeight="true" spans="1:12">
      <c r="A6" s="9" t="s">
        <v>8</v>
      </c>
      <c r="B6" s="9"/>
      <c r="C6" s="9"/>
      <c r="D6" s="9"/>
      <c r="E6" s="9"/>
      <c r="F6" s="9"/>
      <c r="G6" s="15">
        <f>H6+K6+L6</f>
        <v>1477</v>
      </c>
      <c r="H6" s="15">
        <v>497</v>
      </c>
      <c r="I6" s="15">
        <f t="shared" ref="I6:L6" si="0">I7+I107+I137+I160+I177+I200+I228+I265+I276+I298+I330+I362+I383+I402</f>
        <v>310</v>
      </c>
      <c r="J6" s="15">
        <f>H6-I6</f>
        <v>187</v>
      </c>
      <c r="K6" s="15">
        <f t="shared" si="0"/>
        <v>900</v>
      </c>
      <c r="L6" s="15">
        <f t="shared" si="0"/>
        <v>80</v>
      </c>
    </row>
    <row r="7" s="2" customFormat="true" ht="21.95" customHeight="true" spans="1:12">
      <c r="A7" s="10" t="s">
        <v>15</v>
      </c>
      <c r="B7" s="11" t="s">
        <v>16</v>
      </c>
      <c r="C7" s="11"/>
      <c r="D7" s="11"/>
      <c r="E7" s="11"/>
      <c r="F7" s="11"/>
      <c r="G7" s="15">
        <f t="shared" ref="G7:G70" si="1">H7+K7+L7</f>
        <v>339</v>
      </c>
      <c r="H7" s="15">
        <v>219</v>
      </c>
      <c r="I7" s="15">
        <f t="shared" ref="I7:L7" si="2">I8+I95+I102</f>
        <v>104</v>
      </c>
      <c r="J7" s="15">
        <f t="shared" ref="J7:J70" si="3">H7-I7</f>
        <v>115</v>
      </c>
      <c r="K7" s="15">
        <f t="shared" si="2"/>
        <v>120</v>
      </c>
      <c r="L7" s="15">
        <f t="shared" si="2"/>
        <v>0</v>
      </c>
    </row>
    <row r="8" s="2" customFormat="true" ht="21.95" customHeight="true" spans="1:12">
      <c r="A8" s="10"/>
      <c r="B8" s="12" t="s">
        <v>17</v>
      </c>
      <c r="C8" s="11" t="s">
        <v>18</v>
      </c>
      <c r="D8" s="11"/>
      <c r="E8" s="11"/>
      <c r="F8" s="11"/>
      <c r="G8" s="15">
        <f t="shared" si="1"/>
        <v>294</v>
      </c>
      <c r="H8" s="15">
        <v>204</v>
      </c>
      <c r="I8" s="15">
        <f t="shared" ref="I8:L8" si="4">SUM(I9:I94)</f>
        <v>91</v>
      </c>
      <c r="J8" s="15">
        <f t="shared" si="3"/>
        <v>113</v>
      </c>
      <c r="K8" s="15">
        <f t="shared" si="4"/>
        <v>90</v>
      </c>
      <c r="L8" s="15">
        <f t="shared" si="4"/>
        <v>0</v>
      </c>
    </row>
    <row r="9" s="1" customFormat="true" ht="21.95" customHeight="true" spans="1:12">
      <c r="A9" s="10"/>
      <c r="B9" s="12"/>
      <c r="C9" s="12" t="s">
        <v>19</v>
      </c>
      <c r="D9" s="13">
        <v>43010601</v>
      </c>
      <c r="E9" s="16" t="s">
        <v>20</v>
      </c>
      <c r="F9" s="16" t="s">
        <v>21</v>
      </c>
      <c r="G9" s="15">
        <f t="shared" si="1"/>
        <v>3</v>
      </c>
      <c r="H9" s="10">
        <v>3</v>
      </c>
      <c r="I9" s="10"/>
      <c r="J9" s="15">
        <f t="shared" si="3"/>
        <v>3</v>
      </c>
      <c r="K9" s="10"/>
      <c r="L9" s="10"/>
    </row>
    <row r="10" s="1" customFormat="true" ht="21.95" customHeight="true" spans="1:12">
      <c r="A10" s="10"/>
      <c r="B10" s="12"/>
      <c r="C10" s="12"/>
      <c r="D10" s="13">
        <v>43013501</v>
      </c>
      <c r="E10" s="16" t="s">
        <v>22</v>
      </c>
      <c r="F10" s="16" t="s">
        <v>23</v>
      </c>
      <c r="G10" s="15">
        <f t="shared" si="1"/>
        <v>3</v>
      </c>
      <c r="H10" s="10">
        <v>3</v>
      </c>
      <c r="I10" s="10">
        <v>6</v>
      </c>
      <c r="J10" s="15">
        <f t="shared" si="3"/>
        <v>-3</v>
      </c>
      <c r="K10" s="10"/>
      <c r="L10" s="10"/>
    </row>
    <row r="11" s="1" customFormat="true" ht="27.95" customHeight="true" spans="1:12">
      <c r="A11" s="10"/>
      <c r="B11" s="12"/>
      <c r="C11" s="12"/>
      <c r="D11" s="13">
        <v>43017901</v>
      </c>
      <c r="E11" s="16" t="s">
        <v>24</v>
      </c>
      <c r="F11" s="16" t="s">
        <v>25</v>
      </c>
      <c r="G11" s="15">
        <f t="shared" si="1"/>
        <v>9</v>
      </c>
      <c r="H11" s="10">
        <v>9</v>
      </c>
      <c r="I11" s="10"/>
      <c r="J11" s="15">
        <f t="shared" si="3"/>
        <v>9</v>
      </c>
      <c r="K11" s="10"/>
      <c r="L11" s="10"/>
    </row>
    <row r="12" s="1" customFormat="true" ht="21.95" customHeight="true" spans="1:12">
      <c r="A12" s="10"/>
      <c r="B12" s="12"/>
      <c r="C12" s="12"/>
      <c r="D12" s="13">
        <v>43018601</v>
      </c>
      <c r="E12" s="16" t="s">
        <v>26</v>
      </c>
      <c r="F12" s="16" t="s">
        <v>27</v>
      </c>
      <c r="G12" s="15">
        <f t="shared" si="1"/>
        <v>1</v>
      </c>
      <c r="H12" s="10">
        <v>1</v>
      </c>
      <c r="I12" s="10">
        <v>3</v>
      </c>
      <c r="J12" s="15">
        <f t="shared" si="3"/>
        <v>-2</v>
      </c>
      <c r="K12" s="10"/>
      <c r="L12" s="10"/>
    </row>
    <row r="13" s="1" customFormat="true" ht="27.95" customHeight="true" spans="1:12">
      <c r="A13" s="10"/>
      <c r="B13" s="12"/>
      <c r="C13" s="12"/>
      <c r="D13" s="13">
        <v>43019801</v>
      </c>
      <c r="E13" s="16" t="s">
        <v>28</v>
      </c>
      <c r="F13" s="16" t="s">
        <v>29</v>
      </c>
      <c r="G13" s="15">
        <f t="shared" si="1"/>
        <v>1</v>
      </c>
      <c r="H13" s="10">
        <v>1</v>
      </c>
      <c r="I13" s="10"/>
      <c r="J13" s="15">
        <f t="shared" si="3"/>
        <v>1</v>
      </c>
      <c r="K13" s="10"/>
      <c r="L13" s="10"/>
    </row>
    <row r="14" s="1" customFormat="true" ht="21.95" customHeight="true" spans="1:12">
      <c r="A14" s="10"/>
      <c r="B14" s="12"/>
      <c r="C14" s="12"/>
      <c r="D14" s="13">
        <v>43010911</v>
      </c>
      <c r="E14" s="16" t="s">
        <v>30</v>
      </c>
      <c r="F14" s="16" t="s">
        <v>31</v>
      </c>
      <c r="G14" s="15">
        <f t="shared" si="1"/>
        <v>2</v>
      </c>
      <c r="H14" s="10">
        <v>2</v>
      </c>
      <c r="I14" s="10"/>
      <c r="J14" s="15">
        <f t="shared" si="3"/>
        <v>2</v>
      </c>
      <c r="K14" s="10"/>
      <c r="L14" s="10"/>
    </row>
    <row r="15" s="1" customFormat="true" ht="21.95" customHeight="true" spans="1:12">
      <c r="A15" s="10"/>
      <c r="B15" s="12"/>
      <c r="C15" s="12"/>
      <c r="D15" s="13">
        <v>43011411</v>
      </c>
      <c r="E15" s="16" t="s">
        <v>32</v>
      </c>
      <c r="F15" s="16" t="s">
        <v>33</v>
      </c>
      <c r="G15" s="15">
        <f t="shared" si="1"/>
        <v>7</v>
      </c>
      <c r="H15" s="10">
        <v>7</v>
      </c>
      <c r="I15" s="10"/>
      <c r="J15" s="15">
        <f t="shared" si="3"/>
        <v>7</v>
      </c>
      <c r="K15" s="10"/>
      <c r="L15" s="10"/>
    </row>
    <row r="16" s="1" customFormat="true" ht="21.95" customHeight="true" spans="1:12">
      <c r="A16" s="10"/>
      <c r="B16" s="12"/>
      <c r="C16" s="12"/>
      <c r="D16" s="13">
        <v>43011711</v>
      </c>
      <c r="E16" s="16" t="s">
        <v>34</v>
      </c>
      <c r="F16" s="16" t="s">
        <v>35</v>
      </c>
      <c r="G16" s="15">
        <f t="shared" si="1"/>
        <v>1</v>
      </c>
      <c r="H16" s="10">
        <v>1</v>
      </c>
      <c r="I16" s="10"/>
      <c r="J16" s="15">
        <f t="shared" si="3"/>
        <v>1</v>
      </c>
      <c r="K16" s="10"/>
      <c r="L16" s="10"/>
    </row>
    <row r="17" s="1" customFormat="true" ht="21.95" customHeight="true" spans="1:12">
      <c r="A17" s="10"/>
      <c r="B17" s="12"/>
      <c r="C17" s="12"/>
      <c r="D17" s="13">
        <v>43012211</v>
      </c>
      <c r="E17" s="16" t="s">
        <v>36</v>
      </c>
      <c r="F17" s="16" t="s">
        <v>37</v>
      </c>
      <c r="G17" s="15">
        <f t="shared" si="1"/>
        <v>1</v>
      </c>
      <c r="H17" s="10">
        <v>1</v>
      </c>
      <c r="I17" s="10"/>
      <c r="J17" s="15">
        <f t="shared" si="3"/>
        <v>1</v>
      </c>
      <c r="K17" s="10"/>
      <c r="L17" s="10"/>
    </row>
    <row r="18" s="1" customFormat="true" ht="21.95" customHeight="true" spans="1:12">
      <c r="A18" s="10"/>
      <c r="B18" s="12"/>
      <c r="C18" s="12"/>
      <c r="D18" s="13">
        <v>43013811</v>
      </c>
      <c r="E18" s="16" t="s">
        <v>38</v>
      </c>
      <c r="F18" s="16" t="s">
        <v>39</v>
      </c>
      <c r="G18" s="15">
        <f t="shared" si="1"/>
        <v>4</v>
      </c>
      <c r="H18" s="10">
        <v>4</v>
      </c>
      <c r="I18" s="10">
        <v>8</v>
      </c>
      <c r="J18" s="15">
        <f t="shared" si="3"/>
        <v>-4</v>
      </c>
      <c r="K18" s="10"/>
      <c r="L18" s="10"/>
    </row>
    <row r="19" s="1" customFormat="true" ht="27.95" customHeight="true" spans="1:12">
      <c r="A19" s="10"/>
      <c r="B19" s="12"/>
      <c r="C19" s="14" t="s">
        <v>40</v>
      </c>
      <c r="D19" s="13">
        <v>43013701</v>
      </c>
      <c r="E19" s="16" t="s">
        <v>41</v>
      </c>
      <c r="F19" s="16" t="s">
        <v>42</v>
      </c>
      <c r="G19" s="15">
        <f t="shared" si="1"/>
        <v>4</v>
      </c>
      <c r="H19" s="10">
        <v>4</v>
      </c>
      <c r="I19" s="10"/>
      <c r="J19" s="15">
        <f t="shared" si="3"/>
        <v>4</v>
      </c>
      <c r="K19" s="10"/>
      <c r="L19" s="10"/>
    </row>
    <row r="20" s="1" customFormat="true" ht="21.95" customHeight="true" spans="1:12">
      <c r="A20" s="10"/>
      <c r="B20" s="12"/>
      <c r="C20" s="14"/>
      <c r="D20" s="13">
        <v>43010201</v>
      </c>
      <c r="E20" s="16" t="s">
        <v>43</v>
      </c>
      <c r="F20" s="16" t="s">
        <v>44</v>
      </c>
      <c r="G20" s="15">
        <f t="shared" si="1"/>
        <v>1</v>
      </c>
      <c r="H20" s="10">
        <v>1</v>
      </c>
      <c r="I20" s="10"/>
      <c r="J20" s="15">
        <f t="shared" si="3"/>
        <v>1</v>
      </c>
      <c r="K20" s="10"/>
      <c r="L20" s="10"/>
    </row>
    <row r="21" s="1" customFormat="true" ht="21.95" customHeight="true" spans="1:12">
      <c r="A21" s="10"/>
      <c r="B21" s="12"/>
      <c r="C21" s="14"/>
      <c r="D21" s="13">
        <v>43012201</v>
      </c>
      <c r="E21" s="16" t="s">
        <v>45</v>
      </c>
      <c r="F21" s="16" t="s">
        <v>46</v>
      </c>
      <c r="G21" s="15">
        <f t="shared" si="1"/>
        <v>4</v>
      </c>
      <c r="H21" s="10">
        <v>4</v>
      </c>
      <c r="I21" s="10"/>
      <c r="J21" s="15">
        <f t="shared" si="3"/>
        <v>4</v>
      </c>
      <c r="K21" s="10"/>
      <c r="L21" s="10"/>
    </row>
    <row r="22" s="1" customFormat="true" ht="21.95" customHeight="true" spans="1:12">
      <c r="A22" s="10"/>
      <c r="B22" s="12"/>
      <c r="C22" s="14"/>
      <c r="D22" s="13">
        <v>43014901</v>
      </c>
      <c r="E22" s="16" t="s">
        <v>47</v>
      </c>
      <c r="F22" s="16" t="s">
        <v>48</v>
      </c>
      <c r="G22" s="15">
        <f t="shared" si="1"/>
        <v>2</v>
      </c>
      <c r="H22" s="10">
        <v>2</v>
      </c>
      <c r="I22" s="10"/>
      <c r="J22" s="15">
        <f t="shared" si="3"/>
        <v>2</v>
      </c>
      <c r="K22" s="10"/>
      <c r="L22" s="10"/>
    </row>
    <row r="23" s="1" customFormat="true" ht="27.95" customHeight="true" spans="1:12">
      <c r="A23" s="10" t="s">
        <v>15</v>
      </c>
      <c r="B23" s="12" t="s">
        <v>17</v>
      </c>
      <c r="C23" s="12" t="s">
        <v>40</v>
      </c>
      <c r="D23" s="13">
        <v>43016501</v>
      </c>
      <c r="E23" s="16" t="s">
        <v>49</v>
      </c>
      <c r="F23" s="16" t="s">
        <v>50</v>
      </c>
      <c r="G23" s="15">
        <f t="shared" si="1"/>
        <v>2</v>
      </c>
      <c r="H23" s="10">
        <v>2</v>
      </c>
      <c r="I23" s="10">
        <v>4</v>
      </c>
      <c r="J23" s="15">
        <f t="shared" si="3"/>
        <v>-2</v>
      </c>
      <c r="K23" s="10"/>
      <c r="L23" s="10"/>
    </row>
    <row r="24" s="1" customFormat="true" ht="21.95" customHeight="true" spans="1:12">
      <c r="A24" s="10"/>
      <c r="B24" s="12"/>
      <c r="C24" s="12"/>
      <c r="D24" s="13">
        <v>43019401</v>
      </c>
      <c r="E24" s="16" t="s">
        <v>51</v>
      </c>
      <c r="F24" s="16" t="s">
        <v>52</v>
      </c>
      <c r="G24" s="15">
        <f t="shared" si="1"/>
        <v>1</v>
      </c>
      <c r="H24" s="10">
        <v>1</v>
      </c>
      <c r="I24" s="10">
        <v>2</v>
      </c>
      <c r="J24" s="15">
        <f t="shared" si="3"/>
        <v>-1</v>
      </c>
      <c r="K24" s="10"/>
      <c r="L24" s="10"/>
    </row>
    <row r="25" s="1" customFormat="true" ht="21.95" customHeight="true" spans="1:12">
      <c r="A25" s="10"/>
      <c r="B25" s="12"/>
      <c r="C25" s="12"/>
      <c r="D25" s="13">
        <v>43010311</v>
      </c>
      <c r="E25" s="16" t="s">
        <v>53</v>
      </c>
      <c r="F25" s="16" t="s">
        <v>54</v>
      </c>
      <c r="G25" s="15">
        <f t="shared" si="1"/>
        <v>3</v>
      </c>
      <c r="H25" s="10">
        <v>3</v>
      </c>
      <c r="I25" s="10"/>
      <c r="J25" s="15">
        <f t="shared" si="3"/>
        <v>3</v>
      </c>
      <c r="K25" s="10"/>
      <c r="L25" s="10"/>
    </row>
    <row r="26" s="1" customFormat="true" ht="27.95" customHeight="true" spans="1:12">
      <c r="A26" s="10"/>
      <c r="B26" s="12"/>
      <c r="C26" s="12"/>
      <c r="D26" s="13">
        <v>43012511</v>
      </c>
      <c r="E26" s="16" t="s">
        <v>55</v>
      </c>
      <c r="F26" s="16" t="s">
        <v>56</v>
      </c>
      <c r="G26" s="15">
        <f t="shared" si="1"/>
        <v>2</v>
      </c>
      <c r="H26" s="10">
        <v>2</v>
      </c>
      <c r="I26" s="10"/>
      <c r="J26" s="15">
        <f t="shared" si="3"/>
        <v>2</v>
      </c>
      <c r="K26" s="10"/>
      <c r="L26" s="10"/>
    </row>
    <row r="27" s="1" customFormat="true" ht="23.1" customHeight="true" spans="1:12">
      <c r="A27" s="10"/>
      <c r="B27" s="12"/>
      <c r="C27" s="12"/>
      <c r="D27" s="13">
        <v>43012711</v>
      </c>
      <c r="E27" s="16" t="s">
        <v>57</v>
      </c>
      <c r="F27" s="16" t="s">
        <v>58</v>
      </c>
      <c r="G27" s="15">
        <f t="shared" si="1"/>
        <v>0</v>
      </c>
      <c r="H27" s="10">
        <v>0</v>
      </c>
      <c r="I27" s="10">
        <v>4</v>
      </c>
      <c r="J27" s="15">
        <f t="shared" si="3"/>
        <v>-4</v>
      </c>
      <c r="K27" s="10"/>
      <c r="L27" s="10"/>
    </row>
    <row r="28" s="1" customFormat="true" ht="27.95" customHeight="true" spans="1:12">
      <c r="A28" s="10"/>
      <c r="B28" s="12"/>
      <c r="C28" s="12"/>
      <c r="D28" s="13">
        <v>43013911</v>
      </c>
      <c r="E28" s="16" t="s">
        <v>59</v>
      </c>
      <c r="F28" s="16" t="s">
        <v>60</v>
      </c>
      <c r="G28" s="15">
        <f t="shared" si="1"/>
        <v>2</v>
      </c>
      <c r="H28" s="10">
        <v>2</v>
      </c>
      <c r="I28" s="10"/>
      <c r="J28" s="15">
        <f t="shared" si="3"/>
        <v>2</v>
      </c>
      <c r="K28" s="10"/>
      <c r="L28" s="10"/>
    </row>
    <row r="29" s="1" customFormat="true" ht="27.95" customHeight="true" spans="1:12">
      <c r="A29" s="10"/>
      <c r="B29" s="12"/>
      <c r="C29" s="12"/>
      <c r="D29" s="13">
        <v>43014211</v>
      </c>
      <c r="E29" s="16" t="s">
        <v>61</v>
      </c>
      <c r="F29" s="16" t="s">
        <v>62</v>
      </c>
      <c r="G29" s="15">
        <f t="shared" si="1"/>
        <v>2</v>
      </c>
      <c r="H29" s="10">
        <v>2</v>
      </c>
      <c r="I29" s="10"/>
      <c r="J29" s="15">
        <f t="shared" si="3"/>
        <v>2</v>
      </c>
      <c r="K29" s="10"/>
      <c r="L29" s="10"/>
    </row>
    <row r="30" s="1" customFormat="true" ht="21.95" customHeight="true" spans="1:12">
      <c r="A30" s="10"/>
      <c r="B30" s="12"/>
      <c r="C30" s="12" t="s">
        <v>63</v>
      </c>
      <c r="D30" s="13">
        <v>43010701</v>
      </c>
      <c r="E30" s="16" t="s">
        <v>64</v>
      </c>
      <c r="F30" s="16" t="s">
        <v>65</v>
      </c>
      <c r="G30" s="15">
        <f t="shared" si="1"/>
        <v>9</v>
      </c>
      <c r="H30" s="10">
        <v>9</v>
      </c>
      <c r="I30" s="10"/>
      <c r="J30" s="15">
        <f t="shared" si="3"/>
        <v>9</v>
      </c>
      <c r="K30" s="10"/>
      <c r="L30" s="10"/>
    </row>
    <row r="31" s="1" customFormat="true" ht="21.95" customHeight="true" spans="1:12">
      <c r="A31" s="10"/>
      <c r="B31" s="12"/>
      <c r="C31" s="12"/>
      <c r="D31" s="13">
        <v>43010401</v>
      </c>
      <c r="E31" s="16" t="s">
        <v>66</v>
      </c>
      <c r="F31" s="16" t="s">
        <v>67</v>
      </c>
      <c r="G31" s="15">
        <f t="shared" si="1"/>
        <v>2</v>
      </c>
      <c r="H31" s="10">
        <v>2</v>
      </c>
      <c r="I31" s="10"/>
      <c r="J31" s="15">
        <f t="shared" si="3"/>
        <v>2</v>
      </c>
      <c r="K31" s="10"/>
      <c r="L31" s="10"/>
    </row>
    <row r="32" s="1" customFormat="true" ht="21.95" customHeight="true" spans="1:12">
      <c r="A32" s="10"/>
      <c r="B32" s="12"/>
      <c r="C32" s="12"/>
      <c r="D32" s="13">
        <v>43015001</v>
      </c>
      <c r="E32" s="16" t="s">
        <v>68</v>
      </c>
      <c r="F32" s="16" t="s">
        <v>69</v>
      </c>
      <c r="G32" s="15">
        <f t="shared" si="1"/>
        <v>1</v>
      </c>
      <c r="H32" s="10">
        <v>1</v>
      </c>
      <c r="I32" s="10"/>
      <c r="J32" s="15">
        <f t="shared" si="3"/>
        <v>1</v>
      </c>
      <c r="K32" s="10"/>
      <c r="L32" s="10"/>
    </row>
    <row r="33" s="1" customFormat="true" ht="27.95" customHeight="true" spans="1:12">
      <c r="A33" s="10"/>
      <c r="B33" s="12"/>
      <c r="C33" s="12"/>
      <c r="D33" s="13">
        <v>43016901</v>
      </c>
      <c r="E33" s="16" t="s">
        <v>70</v>
      </c>
      <c r="F33" s="16" t="s">
        <v>71</v>
      </c>
      <c r="G33" s="15">
        <f t="shared" si="1"/>
        <v>3</v>
      </c>
      <c r="H33" s="10">
        <v>3</v>
      </c>
      <c r="I33" s="10"/>
      <c r="J33" s="15">
        <f t="shared" si="3"/>
        <v>3</v>
      </c>
      <c r="K33" s="10"/>
      <c r="L33" s="10"/>
    </row>
    <row r="34" s="1" customFormat="true" ht="21.95" customHeight="true" spans="1:12">
      <c r="A34" s="10"/>
      <c r="B34" s="12"/>
      <c r="C34" s="12"/>
      <c r="D34" s="13">
        <v>43016401</v>
      </c>
      <c r="E34" s="16" t="s">
        <v>72</v>
      </c>
      <c r="F34" s="16" t="s">
        <v>73</v>
      </c>
      <c r="G34" s="15">
        <f t="shared" si="1"/>
        <v>2</v>
      </c>
      <c r="H34" s="10">
        <v>2</v>
      </c>
      <c r="I34" s="10"/>
      <c r="J34" s="15">
        <f t="shared" si="3"/>
        <v>2</v>
      </c>
      <c r="K34" s="10"/>
      <c r="L34" s="10"/>
    </row>
    <row r="35" s="1" customFormat="true" ht="21.95" customHeight="true" spans="1:12">
      <c r="A35" s="10"/>
      <c r="B35" s="12"/>
      <c r="C35" s="12"/>
      <c r="D35" s="13">
        <v>43016601</v>
      </c>
      <c r="E35" s="16" t="s">
        <v>74</v>
      </c>
      <c r="F35" s="16" t="s">
        <v>75</v>
      </c>
      <c r="G35" s="15">
        <f t="shared" si="1"/>
        <v>1</v>
      </c>
      <c r="H35" s="10">
        <v>1</v>
      </c>
      <c r="I35" s="10"/>
      <c r="J35" s="15">
        <f t="shared" si="3"/>
        <v>1</v>
      </c>
      <c r="K35" s="10"/>
      <c r="L35" s="10"/>
    </row>
    <row r="36" s="1" customFormat="true" ht="21.95" customHeight="true" spans="1:12">
      <c r="A36" s="10"/>
      <c r="B36" s="12"/>
      <c r="C36" s="12"/>
      <c r="D36" s="13">
        <v>43019001</v>
      </c>
      <c r="E36" s="16" t="s">
        <v>76</v>
      </c>
      <c r="F36" s="16" t="s">
        <v>77</v>
      </c>
      <c r="G36" s="15">
        <f t="shared" si="1"/>
        <v>3</v>
      </c>
      <c r="H36" s="10">
        <v>3</v>
      </c>
      <c r="I36" s="10"/>
      <c r="J36" s="15">
        <f t="shared" si="3"/>
        <v>3</v>
      </c>
      <c r="K36" s="10"/>
      <c r="L36" s="10"/>
    </row>
    <row r="37" s="1" customFormat="true" ht="21.95" customHeight="true" spans="1:12">
      <c r="A37" s="10"/>
      <c r="B37" s="12"/>
      <c r="C37" s="12"/>
      <c r="D37" s="13">
        <v>43010611</v>
      </c>
      <c r="E37" s="16" t="s">
        <v>78</v>
      </c>
      <c r="F37" s="16" t="s">
        <v>79</v>
      </c>
      <c r="G37" s="15">
        <f t="shared" si="1"/>
        <v>1</v>
      </c>
      <c r="H37" s="10">
        <v>1</v>
      </c>
      <c r="I37" s="10"/>
      <c r="J37" s="15">
        <f t="shared" si="3"/>
        <v>1</v>
      </c>
      <c r="K37" s="10"/>
      <c r="L37" s="10"/>
    </row>
    <row r="38" s="1" customFormat="true" ht="21.95" customHeight="true" spans="1:12">
      <c r="A38" s="10"/>
      <c r="B38" s="12"/>
      <c r="C38" s="12"/>
      <c r="D38" s="13">
        <v>43011511</v>
      </c>
      <c r="E38" s="16" t="s">
        <v>80</v>
      </c>
      <c r="F38" s="16" t="s">
        <v>81</v>
      </c>
      <c r="G38" s="15">
        <f t="shared" si="1"/>
        <v>3</v>
      </c>
      <c r="H38" s="10">
        <v>3</v>
      </c>
      <c r="I38" s="10">
        <v>5</v>
      </c>
      <c r="J38" s="15">
        <f t="shared" si="3"/>
        <v>-2</v>
      </c>
      <c r="K38" s="10"/>
      <c r="L38" s="10"/>
    </row>
    <row r="39" s="1" customFormat="true" ht="21.95" customHeight="true" spans="1:12">
      <c r="A39" s="10"/>
      <c r="B39" s="12"/>
      <c r="C39" s="12"/>
      <c r="D39" s="13">
        <v>43013011</v>
      </c>
      <c r="E39" s="16" t="s">
        <v>82</v>
      </c>
      <c r="F39" s="16" t="s">
        <v>83</v>
      </c>
      <c r="G39" s="15">
        <f t="shared" si="1"/>
        <v>3</v>
      </c>
      <c r="H39" s="10">
        <v>3</v>
      </c>
      <c r="I39" s="10"/>
      <c r="J39" s="15">
        <f t="shared" si="3"/>
        <v>3</v>
      </c>
      <c r="K39" s="10"/>
      <c r="L39" s="10"/>
    </row>
    <row r="40" s="1" customFormat="true" ht="21.95" customHeight="true" spans="1:12">
      <c r="A40" s="10"/>
      <c r="B40" s="12"/>
      <c r="C40" s="10" t="s">
        <v>84</v>
      </c>
      <c r="D40" s="13">
        <v>43011701</v>
      </c>
      <c r="E40" s="16" t="s">
        <v>85</v>
      </c>
      <c r="F40" s="16" t="s">
        <v>86</v>
      </c>
      <c r="G40" s="15">
        <f t="shared" si="1"/>
        <v>5</v>
      </c>
      <c r="H40" s="10">
        <v>5</v>
      </c>
      <c r="I40" s="10"/>
      <c r="J40" s="15">
        <f t="shared" si="3"/>
        <v>5</v>
      </c>
      <c r="K40" s="10"/>
      <c r="L40" s="10"/>
    </row>
    <row r="41" s="1" customFormat="true" ht="21.95" customHeight="true" spans="1:12">
      <c r="A41" s="10"/>
      <c r="B41" s="12"/>
      <c r="C41" s="10"/>
      <c r="D41" s="13">
        <v>43011901</v>
      </c>
      <c r="E41" s="16" t="s">
        <v>87</v>
      </c>
      <c r="F41" s="16" t="s">
        <v>88</v>
      </c>
      <c r="G41" s="15">
        <f t="shared" si="1"/>
        <v>2</v>
      </c>
      <c r="H41" s="10">
        <v>2</v>
      </c>
      <c r="I41" s="10">
        <v>4</v>
      </c>
      <c r="J41" s="15">
        <f t="shared" si="3"/>
        <v>-2</v>
      </c>
      <c r="K41" s="10"/>
      <c r="L41" s="10"/>
    </row>
    <row r="42" s="1" customFormat="true" ht="21.95" customHeight="true" spans="1:12">
      <c r="A42" s="10"/>
      <c r="B42" s="12"/>
      <c r="C42" s="10"/>
      <c r="D42" s="13">
        <v>43012401</v>
      </c>
      <c r="E42" s="16" t="s">
        <v>89</v>
      </c>
      <c r="F42" s="16" t="s">
        <v>90</v>
      </c>
      <c r="G42" s="15">
        <f t="shared" si="1"/>
        <v>1</v>
      </c>
      <c r="H42" s="10">
        <v>1</v>
      </c>
      <c r="I42" s="10">
        <v>2</v>
      </c>
      <c r="J42" s="15">
        <f t="shared" si="3"/>
        <v>-1</v>
      </c>
      <c r="K42" s="10"/>
      <c r="L42" s="10"/>
    </row>
    <row r="43" s="1" customFormat="true" ht="27.95" customHeight="true" spans="1:12">
      <c r="A43" s="10" t="s">
        <v>15</v>
      </c>
      <c r="B43" s="10" t="s">
        <v>17</v>
      </c>
      <c r="C43" s="10" t="s">
        <v>84</v>
      </c>
      <c r="D43" s="13">
        <v>43014101</v>
      </c>
      <c r="E43" s="16" t="s">
        <v>91</v>
      </c>
      <c r="F43" s="16" t="s">
        <v>92</v>
      </c>
      <c r="G43" s="15">
        <f t="shared" si="1"/>
        <v>3</v>
      </c>
      <c r="H43" s="10">
        <v>3</v>
      </c>
      <c r="I43" s="10"/>
      <c r="J43" s="15">
        <f t="shared" si="3"/>
        <v>3</v>
      </c>
      <c r="K43" s="10"/>
      <c r="L43" s="10"/>
    </row>
    <row r="44" s="1" customFormat="true" ht="27.95" customHeight="true" spans="1:12">
      <c r="A44" s="10"/>
      <c r="B44" s="10"/>
      <c r="C44" s="10"/>
      <c r="D44" s="13">
        <v>43015101</v>
      </c>
      <c r="E44" s="16" t="s">
        <v>93</v>
      </c>
      <c r="F44" s="16" t="s">
        <v>94</v>
      </c>
      <c r="G44" s="15">
        <f t="shared" si="1"/>
        <v>6</v>
      </c>
      <c r="H44" s="10">
        <v>6</v>
      </c>
      <c r="I44" s="10"/>
      <c r="J44" s="15">
        <f t="shared" si="3"/>
        <v>6</v>
      </c>
      <c r="K44" s="10"/>
      <c r="L44" s="10"/>
    </row>
    <row r="45" s="1" customFormat="true" ht="27.95" customHeight="true" spans="1:12">
      <c r="A45" s="10"/>
      <c r="B45" s="10"/>
      <c r="C45" s="10"/>
      <c r="D45" s="13">
        <v>43016001</v>
      </c>
      <c r="E45" s="16" t="s">
        <v>95</v>
      </c>
      <c r="F45" s="16" t="s">
        <v>96</v>
      </c>
      <c r="G45" s="15">
        <f t="shared" si="1"/>
        <v>4</v>
      </c>
      <c r="H45" s="10">
        <v>4</v>
      </c>
      <c r="I45" s="10"/>
      <c r="J45" s="15">
        <f t="shared" si="3"/>
        <v>4</v>
      </c>
      <c r="K45" s="10"/>
      <c r="L45" s="10"/>
    </row>
    <row r="46" s="1" customFormat="true" ht="27.95" customHeight="true" spans="1:12">
      <c r="A46" s="10"/>
      <c r="B46" s="10"/>
      <c r="C46" s="10"/>
      <c r="D46" s="13">
        <v>43015401</v>
      </c>
      <c r="E46" s="16" t="s">
        <v>97</v>
      </c>
      <c r="F46" s="16" t="s">
        <v>98</v>
      </c>
      <c r="G46" s="15">
        <f t="shared" si="1"/>
        <v>1</v>
      </c>
      <c r="H46" s="10">
        <v>1</v>
      </c>
      <c r="I46" s="10">
        <v>2</v>
      </c>
      <c r="J46" s="15">
        <f t="shared" si="3"/>
        <v>-1</v>
      </c>
      <c r="K46" s="10"/>
      <c r="L46" s="10"/>
    </row>
    <row r="47" s="1" customFormat="true" ht="27.95" customHeight="true" spans="1:12">
      <c r="A47" s="10"/>
      <c r="B47" s="10"/>
      <c r="C47" s="10"/>
      <c r="D47" s="13">
        <v>43019101</v>
      </c>
      <c r="E47" s="16" t="s">
        <v>99</v>
      </c>
      <c r="F47" s="16" t="s">
        <v>100</v>
      </c>
      <c r="G47" s="15">
        <f t="shared" si="1"/>
        <v>2</v>
      </c>
      <c r="H47" s="10">
        <v>2</v>
      </c>
      <c r="I47" s="10"/>
      <c r="J47" s="15">
        <f t="shared" si="3"/>
        <v>2</v>
      </c>
      <c r="K47" s="10"/>
      <c r="L47" s="10"/>
    </row>
    <row r="48" s="1" customFormat="true" ht="21.95" customHeight="true" spans="1:12">
      <c r="A48" s="10"/>
      <c r="B48" s="10"/>
      <c r="C48" s="10"/>
      <c r="D48" s="13">
        <v>43010111</v>
      </c>
      <c r="E48" s="16" t="s">
        <v>101</v>
      </c>
      <c r="F48" s="16" t="s">
        <v>102</v>
      </c>
      <c r="G48" s="15">
        <f t="shared" si="1"/>
        <v>2</v>
      </c>
      <c r="H48" s="10">
        <v>2</v>
      </c>
      <c r="I48" s="10"/>
      <c r="J48" s="15">
        <f t="shared" si="3"/>
        <v>2</v>
      </c>
      <c r="K48" s="10"/>
      <c r="L48" s="10"/>
    </row>
    <row r="49" s="1" customFormat="true" ht="27.95" customHeight="true" spans="1:12">
      <c r="A49" s="10"/>
      <c r="B49" s="10"/>
      <c r="C49" s="10"/>
      <c r="D49" s="13">
        <v>43010211</v>
      </c>
      <c r="E49" s="16" t="s">
        <v>103</v>
      </c>
      <c r="F49" s="16" t="s">
        <v>104</v>
      </c>
      <c r="G49" s="15">
        <f t="shared" si="1"/>
        <v>2</v>
      </c>
      <c r="H49" s="10">
        <v>2</v>
      </c>
      <c r="I49" s="10"/>
      <c r="J49" s="15">
        <f t="shared" si="3"/>
        <v>2</v>
      </c>
      <c r="K49" s="10"/>
      <c r="L49" s="10"/>
    </row>
    <row r="50" s="1" customFormat="true" ht="27.95" customHeight="true" spans="1:12">
      <c r="A50" s="10"/>
      <c r="B50" s="10"/>
      <c r="C50" s="10"/>
      <c r="D50" s="13">
        <v>43010711</v>
      </c>
      <c r="E50" s="16" t="s">
        <v>105</v>
      </c>
      <c r="F50" s="16" t="s">
        <v>106</v>
      </c>
      <c r="G50" s="15">
        <f t="shared" si="1"/>
        <v>3</v>
      </c>
      <c r="H50" s="10">
        <v>3</v>
      </c>
      <c r="I50" s="10"/>
      <c r="J50" s="15">
        <f t="shared" si="3"/>
        <v>3</v>
      </c>
      <c r="K50" s="10"/>
      <c r="L50" s="10"/>
    </row>
    <row r="51" s="1" customFormat="true" ht="27.95" customHeight="true" spans="1:12">
      <c r="A51" s="10"/>
      <c r="B51" s="10"/>
      <c r="C51" s="10"/>
      <c r="D51" s="13">
        <v>43011311</v>
      </c>
      <c r="E51" s="16" t="s">
        <v>107</v>
      </c>
      <c r="F51" s="16" t="s">
        <v>108</v>
      </c>
      <c r="G51" s="15">
        <f t="shared" si="1"/>
        <v>2</v>
      </c>
      <c r="H51" s="10">
        <v>2</v>
      </c>
      <c r="I51" s="10"/>
      <c r="J51" s="15">
        <f t="shared" si="3"/>
        <v>2</v>
      </c>
      <c r="K51" s="10"/>
      <c r="L51" s="10"/>
    </row>
    <row r="52" s="1" customFormat="true" ht="21.95" customHeight="true" spans="1:12">
      <c r="A52" s="10"/>
      <c r="B52" s="10"/>
      <c r="C52" s="10"/>
      <c r="D52" s="13">
        <v>43012111</v>
      </c>
      <c r="E52" s="16" t="s">
        <v>109</v>
      </c>
      <c r="F52" s="16" t="s">
        <v>110</v>
      </c>
      <c r="G52" s="15">
        <f t="shared" si="1"/>
        <v>2</v>
      </c>
      <c r="H52" s="10">
        <v>2</v>
      </c>
      <c r="I52" s="10"/>
      <c r="J52" s="15">
        <f t="shared" si="3"/>
        <v>2</v>
      </c>
      <c r="K52" s="10"/>
      <c r="L52" s="10"/>
    </row>
    <row r="53" s="1" customFormat="true" ht="21.95" customHeight="true" spans="1:12">
      <c r="A53" s="10"/>
      <c r="B53" s="10"/>
      <c r="C53" s="10"/>
      <c r="D53" s="13">
        <v>43013611</v>
      </c>
      <c r="E53" s="16" t="s">
        <v>111</v>
      </c>
      <c r="F53" s="16" t="s">
        <v>112</v>
      </c>
      <c r="G53" s="15">
        <f t="shared" si="1"/>
        <v>5</v>
      </c>
      <c r="H53" s="10">
        <v>5</v>
      </c>
      <c r="I53" s="10"/>
      <c r="J53" s="15">
        <f t="shared" si="3"/>
        <v>5</v>
      </c>
      <c r="K53" s="10"/>
      <c r="L53" s="10"/>
    </row>
    <row r="54" s="1" customFormat="true" ht="27.95" customHeight="true" spans="1:12">
      <c r="A54" s="10"/>
      <c r="B54" s="10"/>
      <c r="C54" s="10"/>
      <c r="D54" s="13">
        <v>43014311</v>
      </c>
      <c r="E54" s="16" t="s">
        <v>113</v>
      </c>
      <c r="F54" s="16" t="s">
        <v>114</v>
      </c>
      <c r="G54" s="15">
        <f t="shared" si="1"/>
        <v>2</v>
      </c>
      <c r="H54" s="10">
        <v>2</v>
      </c>
      <c r="I54" s="10"/>
      <c r="J54" s="15">
        <f t="shared" si="3"/>
        <v>2</v>
      </c>
      <c r="K54" s="10"/>
      <c r="L54" s="10"/>
    </row>
    <row r="55" s="1" customFormat="true" ht="21.95" customHeight="true" spans="1:12">
      <c r="A55" s="10"/>
      <c r="B55" s="10"/>
      <c r="C55" s="10" t="s">
        <v>115</v>
      </c>
      <c r="D55" s="13">
        <v>43012101</v>
      </c>
      <c r="E55" s="16" t="s">
        <v>116</v>
      </c>
      <c r="F55" s="16" t="s">
        <v>117</v>
      </c>
      <c r="G55" s="15">
        <f t="shared" si="1"/>
        <v>3</v>
      </c>
      <c r="H55" s="10">
        <v>3</v>
      </c>
      <c r="I55" s="10">
        <v>5</v>
      </c>
      <c r="J55" s="15">
        <f t="shared" si="3"/>
        <v>-2</v>
      </c>
      <c r="K55" s="10"/>
      <c r="L55" s="10"/>
    </row>
    <row r="56" s="1" customFormat="true" ht="27.95" customHeight="true" spans="1:12">
      <c r="A56" s="10"/>
      <c r="B56" s="10"/>
      <c r="C56" s="10"/>
      <c r="D56" s="13">
        <v>43012501</v>
      </c>
      <c r="E56" s="16" t="s">
        <v>118</v>
      </c>
      <c r="F56" s="16" t="s">
        <v>119</v>
      </c>
      <c r="G56" s="15">
        <f t="shared" si="1"/>
        <v>4</v>
      </c>
      <c r="H56" s="10">
        <v>4</v>
      </c>
      <c r="I56" s="10"/>
      <c r="J56" s="15">
        <f t="shared" si="3"/>
        <v>4</v>
      </c>
      <c r="K56" s="10"/>
      <c r="L56" s="10"/>
    </row>
    <row r="57" s="1" customFormat="true" ht="27.95" customHeight="true" spans="1:12">
      <c r="A57" s="10"/>
      <c r="B57" s="10"/>
      <c r="C57" s="10"/>
      <c r="D57" s="13">
        <v>43013301</v>
      </c>
      <c r="E57" s="16" t="s">
        <v>120</v>
      </c>
      <c r="F57" s="16" t="s">
        <v>121</v>
      </c>
      <c r="G57" s="15">
        <f t="shared" si="1"/>
        <v>2</v>
      </c>
      <c r="H57" s="10">
        <v>2</v>
      </c>
      <c r="I57" s="10"/>
      <c r="J57" s="15">
        <f t="shared" si="3"/>
        <v>2</v>
      </c>
      <c r="K57" s="10"/>
      <c r="L57" s="10"/>
    </row>
    <row r="58" s="1" customFormat="true" ht="27.95" customHeight="true" spans="1:12">
      <c r="A58" s="10"/>
      <c r="B58" s="10"/>
      <c r="C58" s="10"/>
      <c r="D58" s="13">
        <v>43014301</v>
      </c>
      <c r="E58" s="16" t="s">
        <v>122</v>
      </c>
      <c r="F58" s="16" t="s">
        <v>123</v>
      </c>
      <c r="G58" s="15">
        <f t="shared" si="1"/>
        <v>2</v>
      </c>
      <c r="H58" s="10">
        <v>2</v>
      </c>
      <c r="I58" s="10">
        <v>4</v>
      </c>
      <c r="J58" s="15">
        <f t="shared" si="3"/>
        <v>-2</v>
      </c>
      <c r="K58" s="10"/>
      <c r="L58" s="10"/>
    </row>
    <row r="59" s="1" customFormat="true" ht="21.95" customHeight="true" spans="1:12">
      <c r="A59" s="10"/>
      <c r="B59" s="10"/>
      <c r="C59" s="10"/>
      <c r="D59" s="13">
        <v>43011201</v>
      </c>
      <c r="E59" s="16" t="s">
        <v>124</v>
      </c>
      <c r="F59" s="16" t="s">
        <v>125</v>
      </c>
      <c r="G59" s="15">
        <f t="shared" si="1"/>
        <v>2</v>
      </c>
      <c r="H59" s="10">
        <v>2</v>
      </c>
      <c r="I59" s="10"/>
      <c r="J59" s="15">
        <f t="shared" si="3"/>
        <v>2</v>
      </c>
      <c r="K59" s="10"/>
      <c r="L59" s="10"/>
    </row>
    <row r="60" s="1" customFormat="true" ht="21.95" customHeight="true" spans="1:12">
      <c r="A60" s="10"/>
      <c r="B60" s="10"/>
      <c r="C60" s="10"/>
      <c r="D60" s="13">
        <v>43014801</v>
      </c>
      <c r="E60" s="16" t="s">
        <v>126</v>
      </c>
      <c r="F60" s="16" t="s">
        <v>127</v>
      </c>
      <c r="G60" s="15">
        <f t="shared" si="1"/>
        <v>2</v>
      </c>
      <c r="H60" s="10">
        <v>2</v>
      </c>
      <c r="I60" s="10">
        <v>4</v>
      </c>
      <c r="J60" s="15">
        <f t="shared" si="3"/>
        <v>-2</v>
      </c>
      <c r="K60" s="10"/>
      <c r="L60" s="10"/>
    </row>
    <row r="61" s="1" customFormat="true" ht="21.95" customHeight="true" spans="1:12">
      <c r="A61" s="12" t="s">
        <v>15</v>
      </c>
      <c r="B61" s="12" t="s">
        <v>17</v>
      </c>
      <c r="C61" s="12" t="s">
        <v>115</v>
      </c>
      <c r="D61" s="13">
        <v>43013401</v>
      </c>
      <c r="E61" s="16" t="s">
        <v>128</v>
      </c>
      <c r="F61" s="16" t="s">
        <v>129</v>
      </c>
      <c r="G61" s="15">
        <f t="shared" si="1"/>
        <v>2</v>
      </c>
      <c r="H61" s="10">
        <v>2</v>
      </c>
      <c r="I61" s="10">
        <v>3</v>
      </c>
      <c r="J61" s="15">
        <f t="shared" si="3"/>
        <v>-1</v>
      </c>
      <c r="K61" s="10"/>
      <c r="L61" s="10"/>
    </row>
    <row r="62" s="1" customFormat="true" ht="27.95" customHeight="true" spans="1:12">
      <c r="A62" s="12"/>
      <c r="B62" s="12"/>
      <c r="C62" s="12"/>
      <c r="D62" s="13">
        <v>43016801</v>
      </c>
      <c r="E62" s="16" t="s">
        <v>130</v>
      </c>
      <c r="F62" s="16" t="s">
        <v>131</v>
      </c>
      <c r="G62" s="15">
        <f t="shared" si="1"/>
        <v>4</v>
      </c>
      <c r="H62" s="10">
        <v>4</v>
      </c>
      <c r="I62" s="10"/>
      <c r="J62" s="15">
        <f t="shared" si="3"/>
        <v>4</v>
      </c>
      <c r="K62" s="10"/>
      <c r="L62" s="10"/>
    </row>
    <row r="63" s="1" customFormat="true" ht="27.95" customHeight="true" spans="1:12">
      <c r="A63" s="12"/>
      <c r="B63" s="12"/>
      <c r="C63" s="12"/>
      <c r="D63" s="13">
        <v>43017801</v>
      </c>
      <c r="E63" s="16" t="s">
        <v>132</v>
      </c>
      <c r="F63" s="16" t="s">
        <v>133</v>
      </c>
      <c r="G63" s="15">
        <f t="shared" si="1"/>
        <v>7</v>
      </c>
      <c r="H63" s="10">
        <v>7</v>
      </c>
      <c r="I63" s="10"/>
      <c r="J63" s="15">
        <f t="shared" si="3"/>
        <v>7</v>
      </c>
      <c r="K63" s="10"/>
      <c r="L63" s="10"/>
    </row>
    <row r="64" s="1" customFormat="true" ht="27.95" customHeight="true" spans="1:12">
      <c r="A64" s="12"/>
      <c r="B64" s="12"/>
      <c r="C64" s="12"/>
      <c r="D64" s="13">
        <v>43018401</v>
      </c>
      <c r="E64" s="16" t="s">
        <v>134</v>
      </c>
      <c r="F64" s="16" t="s">
        <v>135</v>
      </c>
      <c r="G64" s="15">
        <f t="shared" si="1"/>
        <v>3</v>
      </c>
      <c r="H64" s="10">
        <v>3</v>
      </c>
      <c r="I64" s="10"/>
      <c r="J64" s="15">
        <f t="shared" si="3"/>
        <v>3</v>
      </c>
      <c r="K64" s="10"/>
      <c r="L64" s="10"/>
    </row>
    <row r="65" s="1" customFormat="true" ht="27.95" customHeight="true" spans="1:12">
      <c r="A65" s="12"/>
      <c r="B65" s="12"/>
      <c r="C65" s="12"/>
      <c r="D65" s="13">
        <v>43018201</v>
      </c>
      <c r="E65" s="16" t="s">
        <v>136</v>
      </c>
      <c r="F65" s="16" t="s">
        <v>137</v>
      </c>
      <c r="G65" s="15">
        <f t="shared" si="1"/>
        <v>2</v>
      </c>
      <c r="H65" s="10">
        <v>2</v>
      </c>
      <c r="I65" s="10"/>
      <c r="J65" s="15">
        <f t="shared" si="3"/>
        <v>2</v>
      </c>
      <c r="K65" s="10"/>
      <c r="L65" s="10"/>
    </row>
    <row r="66" s="1" customFormat="true" ht="23.1" customHeight="true" spans="1:12">
      <c r="A66" s="12"/>
      <c r="B66" s="12"/>
      <c r="C66" s="12"/>
      <c r="D66" s="13">
        <v>43018001</v>
      </c>
      <c r="E66" s="16" t="s">
        <v>138</v>
      </c>
      <c r="F66" s="16" t="s">
        <v>139</v>
      </c>
      <c r="G66" s="15">
        <f t="shared" si="1"/>
        <v>2</v>
      </c>
      <c r="H66" s="10">
        <v>2</v>
      </c>
      <c r="I66" s="10"/>
      <c r="J66" s="15">
        <f t="shared" si="3"/>
        <v>2</v>
      </c>
      <c r="K66" s="10"/>
      <c r="L66" s="10"/>
    </row>
    <row r="67" s="1" customFormat="true" ht="27.95" customHeight="true" spans="1:12">
      <c r="A67" s="12"/>
      <c r="B67" s="12"/>
      <c r="C67" s="12"/>
      <c r="D67" s="13">
        <v>43019201</v>
      </c>
      <c r="E67" s="16" t="s">
        <v>140</v>
      </c>
      <c r="F67" s="16" t="s">
        <v>141</v>
      </c>
      <c r="G67" s="15">
        <f t="shared" si="1"/>
        <v>1</v>
      </c>
      <c r="H67" s="10">
        <v>1</v>
      </c>
      <c r="I67" s="10">
        <v>3</v>
      </c>
      <c r="J67" s="15">
        <f t="shared" si="3"/>
        <v>-2</v>
      </c>
      <c r="K67" s="10"/>
      <c r="L67" s="10"/>
    </row>
    <row r="68" s="1" customFormat="true" ht="21.95" customHeight="true" spans="1:12">
      <c r="A68" s="12"/>
      <c r="B68" s="12"/>
      <c r="C68" s="12"/>
      <c r="D68" s="13">
        <v>43019601</v>
      </c>
      <c r="E68" s="16" t="s">
        <v>142</v>
      </c>
      <c r="F68" s="16" t="s">
        <v>143</v>
      </c>
      <c r="G68" s="15">
        <f t="shared" si="1"/>
        <v>2</v>
      </c>
      <c r="H68" s="10">
        <v>2</v>
      </c>
      <c r="I68" s="10"/>
      <c r="J68" s="15">
        <f t="shared" si="3"/>
        <v>2</v>
      </c>
      <c r="K68" s="10"/>
      <c r="L68" s="10"/>
    </row>
    <row r="69" s="1" customFormat="true" ht="21.95" customHeight="true" spans="1:12">
      <c r="A69" s="12"/>
      <c r="B69" s="12"/>
      <c r="C69" s="12"/>
      <c r="D69" s="13">
        <v>43012011</v>
      </c>
      <c r="E69" s="16" t="s">
        <v>144</v>
      </c>
      <c r="F69" s="16" t="s">
        <v>145</v>
      </c>
      <c r="G69" s="15">
        <f t="shared" si="1"/>
        <v>2</v>
      </c>
      <c r="H69" s="10">
        <v>2</v>
      </c>
      <c r="I69" s="10"/>
      <c r="J69" s="15">
        <f t="shared" si="3"/>
        <v>2</v>
      </c>
      <c r="K69" s="10"/>
      <c r="L69" s="10"/>
    </row>
    <row r="70" s="1" customFormat="true" ht="21.95" customHeight="true" spans="1:12">
      <c r="A70" s="12"/>
      <c r="B70" s="12"/>
      <c r="C70" s="12"/>
      <c r="D70" s="13">
        <v>43012911</v>
      </c>
      <c r="E70" s="16" t="s">
        <v>146</v>
      </c>
      <c r="F70" s="16" t="s">
        <v>147</v>
      </c>
      <c r="G70" s="15">
        <f t="shared" si="1"/>
        <v>2</v>
      </c>
      <c r="H70" s="10">
        <v>2</v>
      </c>
      <c r="I70" s="10"/>
      <c r="J70" s="15">
        <f t="shared" si="3"/>
        <v>2</v>
      </c>
      <c r="K70" s="10"/>
      <c r="L70" s="10"/>
    </row>
    <row r="71" s="1" customFormat="true" ht="27.95" customHeight="true" spans="1:12">
      <c r="A71" s="12"/>
      <c r="B71" s="12"/>
      <c r="C71" s="12"/>
      <c r="D71" s="13">
        <v>43012611</v>
      </c>
      <c r="E71" s="16" t="s">
        <v>148</v>
      </c>
      <c r="F71" s="16" t="s">
        <v>149</v>
      </c>
      <c r="G71" s="15">
        <f t="shared" ref="G71:G134" si="5">H71+K71+L71</f>
        <v>3</v>
      </c>
      <c r="H71" s="10">
        <v>3</v>
      </c>
      <c r="I71" s="10"/>
      <c r="J71" s="15">
        <f t="shared" ref="J71:J134" si="6">H71-I71</f>
        <v>3</v>
      </c>
      <c r="K71" s="10"/>
      <c r="L71" s="10"/>
    </row>
    <row r="72" s="1" customFormat="true" ht="21.95" customHeight="true" spans="1:12">
      <c r="A72" s="12"/>
      <c r="B72" s="12"/>
      <c r="C72" s="12"/>
      <c r="D72" s="13">
        <v>43014011</v>
      </c>
      <c r="E72" s="16" t="s">
        <v>150</v>
      </c>
      <c r="F72" s="16" t="s">
        <v>151</v>
      </c>
      <c r="G72" s="15">
        <f t="shared" si="5"/>
        <v>2</v>
      </c>
      <c r="H72" s="10">
        <v>2</v>
      </c>
      <c r="I72" s="10"/>
      <c r="J72" s="15">
        <f t="shared" si="6"/>
        <v>2</v>
      </c>
      <c r="K72" s="10"/>
      <c r="L72" s="10"/>
    </row>
    <row r="73" s="1" customFormat="true" ht="21.95" customHeight="true" spans="1:12">
      <c r="A73" s="12"/>
      <c r="B73" s="12"/>
      <c r="C73" s="12" t="s">
        <v>152</v>
      </c>
      <c r="D73" s="13">
        <v>43014501</v>
      </c>
      <c r="E73" s="16" t="s">
        <v>153</v>
      </c>
      <c r="F73" s="16" t="s">
        <v>154</v>
      </c>
      <c r="G73" s="15">
        <f t="shared" si="5"/>
        <v>2</v>
      </c>
      <c r="H73" s="10">
        <v>2</v>
      </c>
      <c r="I73" s="10"/>
      <c r="J73" s="15">
        <f t="shared" si="6"/>
        <v>2</v>
      </c>
      <c r="K73" s="10"/>
      <c r="L73" s="10"/>
    </row>
    <row r="74" s="1" customFormat="true" ht="27.95" customHeight="true" spans="1:12">
      <c r="A74" s="12"/>
      <c r="B74" s="12"/>
      <c r="C74" s="12"/>
      <c r="D74" s="13">
        <v>43012601</v>
      </c>
      <c r="E74" s="16" t="s">
        <v>155</v>
      </c>
      <c r="F74" s="16" t="s">
        <v>156</v>
      </c>
      <c r="G74" s="15">
        <f t="shared" si="5"/>
        <v>1</v>
      </c>
      <c r="H74" s="10">
        <v>1</v>
      </c>
      <c r="I74" s="10">
        <v>2</v>
      </c>
      <c r="J74" s="15">
        <f t="shared" si="6"/>
        <v>-1</v>
      </c>
      <c r="K74" s="10"/>
      <c r="L74" s="10"/>
    </row>
    <row r="75" s="1" customFormat="true" ht="27.95" customHeight="true" spans="1:12">
      <c r="A75" s="12"/>
      <c r="B75" s="12"/>
      <c r="C75" s="12"/>
      <c r="D75" s="13">
        <v>43018101</v>
      </c>
      <c r="E75" s="16" t="s">
        <v>157</v>
      </c>
      <c r="F75" s="16" t="s">
        <v>158</v>
      </c>
      <c r="G75" s="15">
        <f t="shared" si="5"/>
        <v>1</v>
      </c>
      <c r="H75" s="10">
        <v>1</v>
      </c>
      <c r="I75" s="10">
        <v>1</v>
      </c>
      <c r="J75" s="15">
        <f t="shared" si="6"/>
        <v>0</v>
      </c>
      <c r="K75" s="10"/>
      <c r="L75" s="10"/>
    </row>
    <row r="76" s="1" customFormat="true" ht="21.95" customHeight="true" spans="1:12">
      <c r="A76" s="12"/>
      <c r="B76" s="12"/>
      <c r="C76" s="12"/>
      <c r="D76" s="13">
        <v>43019501</v>
      </c>
      <c r="E76" s="16" t="s">
        <v>159</v>
      </c>
      <c r="F76" s="16" t="s">
        <v>160</v>
      </c>
      <c r="G76" s="15">
        <f t="shared" si="5"/>
        <v>1</v>
      </c>
      <c r="H76" s="10">
        <v>1</v>
      </c>
      <c r="I76" s="10">
        <v>1</v>
      </c>
      <c r="J76" s="15">
        <f t="shared" si="6"/>
        <v>0</v>
      </c>
      <c r="K76" s="10"/>
      <c r="L76" s="10"/>
    </row>
    <row r="77" s="1" customFormat="true" ht="27.95" customHeight="true" spans="1:12">
      <c r="A77" s="12"/>
      <c r="B77" s="12"/>
      <c r="C77" s="12"/>
      <c r="D77" s="13">
        <v>43019901</v>
      </c>
      <c r="E77" s="16" t="s">
        <v>161</v>
      </c>
      <c r="F77" s="16" t="s">
        <v>162</v>
      </c>
      <c r="G77" s="15">
        <f t="shared" si="5"/>
        <v>3</v>
      </c>
      <c r="H77" s="10">
        <v>3</v>
      </c>
      <c r="I77" s="10">
        <v>5</v>
      </c>
      <c r="J77" s="15">
        <f t="shared" si="6"/>
        <v>-2</v>
      </c>
      <c r="K77" s="10"/>
      <c r="L77" s="10"/>
    </row>
    <row r="78" s="1" customFormat="true" ht="27.95" customHeight="true" spans="1:12">
      <c r="A78" s="12"/>
      <c r="B78" s="12"/>
      <c r="C78" s="12"/>
      <c r="D78" s="13">
        <v>43013211</v>
      </c>
      <c r="E78" s="16" t="s">
        <v>163</v>
      </c>
      <c r="F78" s="16" t="s">
        <v>164</v>
      </c>
      <c r="G78" s="15">
        <f t="shared" si="5"/>
        <v>3</v>
      </c>
      <c r="H78" s="10">
        <v>3</v>
      </c>
      <c r="I78" s="10"/>
      <c r="J78" s="15">
        <f t="shared" si="6"/>
        <v>3</v>
      </c>
      <c r="K78" s="10"/>
      <c r="L78" s="10"/>
    </row>
    <row r="79" s="1" customFormat="true" ht="21.95" customHeight="true" spans="1:12">
      <c r="A79" s="12" t="s">
        <v>15</v>
      </c>
      <c r="B79" s="12" t="s">
        <v>17</v>
      </c>
      <c r="C79" s="10" t="s">
        <v>152</v>
      </c>
      <c r="D79" s="13">
        <v>43014411</v>
      </c>
      <c r="E79" s="16" t="s">
        <v>165</v>
      </c>
      <c r="F79" s="16" t="s">
        <v>166</v>
      </c>
      <c r="G79" s="15">
        <f t="shared" si="5"/>
        <v>2</v>
      </c>
      <c r="H79" s="10">
        <v>2</v>
      </c>
      <c r="I79" s="10">
        <v>3</v>
      </c>
      <c r="J79" s="15">
        <f t="shared" si="6"/>
        <v>-1</v>
      </c>
      <c r="K79" s="10"/>
      <c r="L79" s="10"/>
    </row>
    <row r="80" s="1" customFormat="true" ht="21.95" customHeight="true" spans="1:12">
      <c r="A80" s="12"/>
      <c r="B80" s="12"/>
      <c r="C80" s="12" t="s">
        <v>167</v>
      </c>
      <c r="D80" s="13">
        <v>43014601</v>
      </c>
      <c r="E80" s="16" t="s">
        <v>168</v>
      </c>
      <c r="F80" s="16" t="s">
        <v>169</v>
      </c>
      <c r="G80" s="15">
        <f t="shared" si="5"/>
        <v>2</v>
      </c>
      <c r="H80" s="10">
        <v>2</v>
      </c>
      <c r="I80" s="10">
        <v>3</v>
      </c>
      <c r="J80" s="15">
        <f t="shared" si="6"/>
        <v>-1</v>
      </c>
      <c r="K80" s="10"/>
      <c r="L80" s="10"/>
    </row>
    <row r="81" s="1" customFormat="true" ht="21.95" customHeight="true" spans="1:12">
      <c r="A81" s="12"/>
      <c r="B81" s="12"/>
      <c r="C81" s="12"/>
      <c r="D81" s="13">
        <v>43013001</v>
      </c>
      <c r="E81" s="16" t="s">
        <v>170</v>
      </c>
      <c r="F81" s="16" t="s">
        <v>171</v>
      </c>
      <c r="G81" s="15">
        <f t="shared" si="5"/>
        <v>1</v>
      </c>
      <c r="H81" s="10">
        <v>1</v>
      </c>
      <c r="I81" s="10">
        <v>1</v>
      </c>
      <c r="J81" s="15">
        <f t="shared" si="6"/>
        <v>0</v>
      </c>
      <c r="K81" s="10"/>
      <c r="L81" s="10"/>
    </row>
    <row r="82" s="1" customFormat="true" ht="21.95" customHeight="true" spans="1:12">
      <c r="A82" s="12"/>
      <c r="B82" s="12"/>
      <c r="C82" s="12"/>
      <c r="D82" s="13">
        <v>43016701</v>
      </c>
      <c r="E82" s="16" t="s">
        <v>172</v>
      </c>
      <c r="F82" s="16" t="s">
        <v>173</v>
      </c>
      <c r="G82" s="15">
        <f t="shared" si="5"/>
        <v>2</v>
      </c>
      <c r="H82" s="10">
        <v>2</v>
      </c>
      <c r="I82" s="10"/>
      <c r="J82" s="15">
        <f t="shared" si="6"/>
        <v>2</v>
      </c>
      <c r="K82" s="10"/>
      <c r="L82" s="10"/>
    </row>
    <row r="83" s="1" customFormat="true" ht="21.95" customHeight="true" spans="1:12">
      <c r="A83" s="12"/>
      <c r="B83" s="12"/>
      <c r="C83" s="12"/>
      <c r="D83" s="13">
        <v>43016201</v>
      </c>
      <c r="E83" s="16" t="s">
        <v>174</v>
      </c>
      <c r="F83" s="16" t="s">
        <v>175</v>
      </c>
      <c r="G83" s="15">
        <f t="shared" si="5"/>
        <v>0</v>
      </c>
      <c r="H83" s="10">
        <v>0</v>
      </c>
      <c r="I83" s="10">
        <v>1</v>
      </c>
      <c r="J83" s="15">
        <f t="shared" si="6"/>
        <v>-1</v>
      </c>
      <c r="K83" s="10"/>
      <c r="L83" s="10"/>
    </row>
    <row r="84" s="1" customFormat="true" ht="21.95" customHeight="true" spans="1:12">
      <c r="A84" s="12"/>
      <c r="B84" s="12"/>
      <c r="C84" s="12"/>
      <c r="D84" s="13">
        <v>43015901</v>
      </c>
      <c r="E84" s="16" t="s">
        <v>176</v>
      </c>
      <c r="F84" s="16" t="s">
        <v>177</v>
      </c>
      <c r="G84" s="15">
        <f t="shared" si="5"/>
        <v>3</v>
      </c>
      <c r="H84" s="10">
        <v>3</v>
      </c>
      <c r="I84" s="10">
        <v>5</v>
      </c>
      <c r="J84" s="15">
        <f t="shared" si="6"/>
        <v>-2</v>
      </c>
      <c r="K84" s="10"/>
      <c r="L84" s="10"/>
    </row>
    <row r="85" s="1" customFormat="true" ht="21.95" customHeight="true" spans="1:12">
      <c r="A85" s="12"/>
      <c r="B85" s="12"/>
      <c r="C85" s="12"/>
      <c r="D85" s="13">
        <v>43016101</v>
      </c>
      <c r="E85" s="16" t="s">
        <v>178</v>
      </c>
      <c r="F85" s="16" t="s">
        <v>179</v>
      </c>
      <c r="G85" s="15">
        <f t="shared" si="5"/>
        <v>1</v>
      </c>
      <c r="H85" s="10">
        <v>1</v>
      </c>
      <c r="I85" s="10">
        <v>2</v>
      </c>
      <c r="J85" s="15">
        <f t="shared" si="6"/>
        <v>-1</v>
      </c>
      <c r="K85" s="10"/>
      <c r="L85" s="10"/>
    </row>
    <row r="86" s="1" customFormat="true" ht="27.95" customHeight="true" spans="1:12">
      <c r="A86" s="12"/>
      <c r="B86" s="12"/>
      <c r="C86" s="12"/>
      <c r="D86" s="13">
        <v>43015601</v>
      </c>
      <c r="E86" s="16" t="s">
        <v>180</v>
      </c>
      <c r="F86" s="16" t="s">
        <v>181</v>
      </c>
      <c r="G86" s="15">
        <f t="shared" si="5"/>
        <v>3</v>
      </c>
      <c r="H86" s="10">
        <v>3</v>
      </c>
      <c r="I86" s="10"/>
      <c r="J86" s="15">
        <f t="shared" si="6"/>
        <v>3</v>
      </c>
      <c r="K86" s="10"/>
      <c r="L86" s="10"/>
    </row>
    <row r="87" s="1" customFormat="true" ht="27.95" customHeight="true" spans="1:12">
      <c r="A87" s="12"/>
      <c r="B87" s="12"/>
      <c r="C87" s="12"/>
      <c r="D87" s="13">
        <v>43019301</v>
      </c>
      <c r="E87" s="16" t="s">
        <v>182</v>
      </c>
      <c r="F87" s="16" t="s">
        <v>183</v>
      </c>
      <c r="G87" s="15">
        <f t="shared" si="5"/>
        <v>1</v>
      </c>
      <c r="H87" s="10">
        <v>1</v>
      </c>
      <c r="I87" s="10"/>
      <c r="J87" s="15">
        <f t="shared" si="6"/>
        <v>1</v>
      </c>
      <c r="K87" s="10"/>
      <c r="L87" s="10"/>
    </row>
    <row r="88" s="1" customFormat="true" ht="27.95" customHeight="true" spans="1:12">
      <c r="A88" s="12"/>
      <c r="B88" s="12"/>
      <c r="C88" s="12"/>
      <c r="D88" s="13">
        <v>43010511</v>
      </c>
      <c r="E88" s="16" t="s">
        <v>184</v>
      </c>
      <c r="F88" s="16" t="s">
        <v>185</v>
      </c>
      <c r="G88" s="15">
        <f t="shared" si="5"/>
        <v>0</v>
      </c>
      <c r="H88" s="10">
        <v>0</v>
      </c>
      <c r="I88" s="10">
        <v>1</v>
      </c>
      <c r="J88" s="15">
        <f t="shared" si="6"/>
        <v>-1</v>
      </c>
      <c r="K88" s="10"/>
      <c r="L88" s="10"/>
    </row>
    <row r="89" s="1" customFormat="true" ht="21.95" customHeight="true" spans="1:12">
      <c r="A89" s="12"/>
      <c r="B89" s="12"/>
      <c r="C89" s="12"/>
      <c r="D89" s="13">
        <v>43010811</v>
      </c>
      <c r="E89" s="16" t="s">
        <v>186</v>
      </c>
      <c r="F89" s="16" t="s">
        <v>187</v>
      </c>
      <c r="G89" s="15">
        <f t="shared" si="5"/>
        <v>1</v>
      </c>
      <c r="H89" s="10">
        <v>1</v>
      </c>
      <c r="I89" s="10">
        <v>3</v>
      </c>
      <c r="J89" s="15">
        <f t="shared" si="6"/>
        <v>-2</v>
      </c>
      <c r="K89" s="10"/>
      <c r="L89" s="10"/>
    </row>
    <row r="90" s="1" customFormat="true" ht="27.95" customHeight="true" spans="1:12">
      <c r="A90" s="12"/>
      <c r="B90" s="12"/>
      <c r="C90" s="12"/>
      <c r="D90" s="13">
        <v>43011111</v>
      </c>
      <c r="E90" s="16" t="s">
        <v>188</v>
      </c>
      <c r="F90" s="16" t="s">
        <v>189</v>
      </c>
      <c r="G90" s="15">
        <f t="shared" si="5"/>
        <v>1</v>
      </c>
      <c r="H90" s="10">
        <v>1</v>
      </c>
      <c r="I90" s="10"/>
      <c r="J90" s="15">
        <f t="shared" si="6"/>
        <v>1</v>
      </c>
      <c r="K90" s="10"/>
      <c r="L90" s="10"/>
    </row>
    <row r="91" s="1" customFormat="true" ht="27.95" customHeight="true" spans="1:12">
      <c r="A91" s="12"/>
      <c r="B91" s="12"/>
      <c r="C91" s="12"/>
      <c r="D91" s="13">
        <v>43012311</v>
      </c>
      <c r="E91" s="16" t="s">
        <v>190</v>
      </c>
      <c r="F91" s="16" t="s">
        <v>191</v>
      </c>
      <c r="G91" s="15">
        <f t="shared" si="5"/>
        <v>4</v>
      </c>
      <c r="H91" s="10">
        <v>4</v>
      </c>
      <c r="I91" s="10"/>
      <c r="J91" s="15">
        <f t="shared" si="6"/>
        <v>4</v>
      </c>
      <c r="K91" s="10"/>
      <c r="L91" s="10"/>
    </row>
    <row r="92" s="1" customFormat="true" ht="21.95" customHeight="true" spans="1:12">
      <c r="A92" s="12"/>
      <c r="B92" s="12"/>
      <c r="C92" s="12"/>
      <c r="D92" s="13">
        <v>43012811</v>
      </c>
      <c r="E92" s="16" t="s">
        <v>192</v>
      </c>
      <c r="F92" s="16" t="s">
        <v>193</v>
      </c>
      <c r="G92" s="15">
        <f t="shared" si="5"/>
        <v>30</v>
      </c>
      <c r="H92" s="10">
        <v>0</v>
      </c>
      <c r="I92" s="10">
        <v>4</v>
      </c>
      <c r="J92" s="15">
        <f t="shared" si="6"/>
        <v>-4</v>
      </c>
      <c r="K92" s="10">
        <v>30</v>
      </c>
      <c r="L92" s="10"/>
    </row>
    <row r="93" s="1" customFormat="true" ht="27.95" customHeight="true" spans="1:12">
      <c r="A93" s="12"/>
      <c r="B93" s="12"/>
      <c r="C93" s="12"/>
      <c r="D93" s="13">
        <v>43013411</v>
      </c>
      <c r="E93" s="16" t="s">
        <v>194</v>
      </c>
      <c r="F93" s="16" t="s">
        <v>195</v>
      </c>
      <c r="G93" s="15">
        <f t="shared" si="5"/>
        <v>30</v>
      </c>
      <c r="H93" s="10"/>
      <c r="I93" s="10"/>
      <c r="J93" s="15">
        <f t="shared" si="6"/>
        <v>0</v>
      </c>
      <c r="K93" s="10">
        <v>30</v>
      </c>
      <c r="L93" s="10"/>
    </row>
    <row r="94" s="1" customFormat="true" ht="27.95" customHeight="true" spans="1:12">
      <c r="A94" s="12"/>
      <c r="B94" s="12"/>
      <c r="C94" s="12"/>
      <c r="D94" s="13">
        <v>43013511</v>
      </c>
      <c r="E94" s="16" t="s">
        <v>196</v>
      </c>
      <c r="F94" s="16" t="s">
        <v>197</v>
      </c>
      <c r="G94" s="15">
        <f t="shared" si="5"/>
        <v>30</v>
      </c>
      <c r="H94" s="10"/>
      <c r="I94" s="10"/>
      <c r="J94" s="15">
        <f t="shared" si="6"/>
        <v>0</v>
      </c>
      <c r="K94" s="10">
        <v>30</v>
      </c>
      <c r="L94" s="10"/>
    </row>
    <row r="95" s="1" customFormat="true" ht="21.95" customHeight="true" spans="1:12">
      <c r="A95" s="12"/>
      <c r="B95" s="19" t="s">
        <v>198</v>
      </c>
      <c r="C95" s="19"/>
      <c r="D95" s="20" t="s">
        <v>199</v>
      </c>
      <c r="E95" s="20"/>
      <c r="F95" s="20"/>
      <c r="G95" s="15">
        <f t="shared" si="5"/>
        <v>8</v>
      </c>
      <c r="H95" s="15">
        <v>8</v>
      </c>
      <c r="I95" s="15">
        <f t="shared" ref="I95:L95" si="7">SUM(I96:I101)</f>
        <v>9</v>
      </c>
      <c r="J95" s="15">
        <f t="shared" si="6"/>
        <v>-1</v>
      </c>
      <c r="K95" s="15">
        <f t="shared" si="7"/>
        <v>0</v>
      </c>
      <c r="L95" s="15">
        <f t="shared" si="7"/>
        <v>0</v>
      </c>
    </row>
    <row r="96" s="1" customFormat="true" ht="27.95" customHeight="true" spans="1:12">
      <c r="A96" s="12"/>
      <c r="B96" s="19"/>
      <c r="C96" s="19"/>
      <c r="D96" s="13">
        <v>43014701</v>
      </c>
      <c r="E96" s="16" t="s">
        <v>200</v>
      </c>
      <c r="F96" s="16" t="s">
        <v>201</v>
      </c>
      <c r="G96" s="15">
        <f t="shared" si="5"/>
        <v>1</v>
      </c>
      <c r="H96" s="10">
        <v>1</v>
      </c>
      <c r="I96" s="10"/>
      <c r="J96" s="15">
        <f t="shared" si="6"/>
        <v>1</v>
      </c>
      <c r="K96" s="10"/>
      <c r="L96" s="10"/>
    </row>
    <row r="97" s="1" customFormat="true" ht="21.95" customHeight="true" spans="1:12">
      <c r="A97" s="12"/>
      <c r="B97" s="19"/>
      <c r="C97" s="19"/>
      <c r="D97" s="13">
        <v>43018901</v>
      </c>
      <c r="E97" s="16" t="s">
        <v>202</v>
      </c>
      <c r="F97" s="16" t="s">
        <v>203</v>
      </c>
      <c r="G97" s="15">
        <f t="shared" si="5"/>
        <v>1</v>
      </c>
      <c r="H97" s="10">
        <v>1</v>
      </c>
      <c r="I97" s="10">
        <v>2</v>
      </c>
      <c r="J97" s="15">
        <f t="shared" si="6"/>
        <v>-1</v>
      </c>
      <c r="K97" s="10"/>
      <c r="L97" s="10"/>
    </row>
    <row r="98" s="1" customFormat="true" ht="27.95" customHeight="true" spans="1:12">
      <c r="A98" s="12" t="s">
        <v>15</v>
      </c>
      <c r="B98" s="19" t="s">
        <v>198</v>
      </c>
      <c r="C98" s="19"/>
      <c r="D98" s="13">
        <v>43016301</v>
      </c>
      <c r="E98" s="16" t="s">
        <v>204</v>
      </c>
      <c r="F98" s="16" t="s">
        <v>205</v>
      </c>
      <c r="G98" s="15">
        <f t="shared" si="5"/>
        <v>1</v>
      </c>
      <c r="H98" s="10">
        <v>1</v>
      </c>
      <c r="I98" s="10">
        <v>1</v>
      </c>
      <c r="J98" s="15">
        <f t="shared" si="6"/>
        <v>0</v>
      </c>
      <c r="K98" s="10"/>
      <c r="L98" s="10"/>
    </row>
    <row r="99" s="1" customFormat="true" ht="21.95" customHeight="true" spans="1:12">
      <c r="A99" s="12"/>
      <c r="B99" s="19"/>
      <c r="C99" s="19"/>
      <c r="D99" s="13">
        <v>43019701</v>
      </c>
      <c r="E99" s="16" t="s">
        <v>206</v>
      </c>
      <c r="F99" s="16" t="s">
        <v>207</v>
      </c>
      <c r="G99" s="15">
        <f t="shared" si="5"/>
        <v>1</v>
      </c>
      <c r="H99" s="10">
        <v>1</v>
      </c>
      <c r="I99" s="10">
        <v>2</v>
      </c>
      <c r="J99" s="15">
        <f t="shared" si="6"/>
        <v>-1</v>
      </c>
      <c r="K99" s="10"/>
      <c r="L99" s="10"/>
    </row>
    <row r="100" s="1" customFormat="true" ht="21.95" customHeight="true" spans="1:12">
      <c r="A100" s="12"/>
      <c r="B100" s="19"/>
      <c r="C100" s="19"/>
      <c r="D100" s="13">
        <v>43010411</v>
      </c>
      <c r="E100" s="16" t="s">
        <v>208</v>
      </c>
      <c r="F100" s="16" t="s">
        <v>209</v>
      </c>
      <c r="G100" s="15">
        <f t="shared" si="5"/>
        <v>2</v>
      </c>
      <c r="H100" s="10">
        <v>2</v>
      </c>
      <c r="I100" s="10"/>
      <c r="J100" s="15">
        <f t="shared" si="6"/>
        <v>2</v>
      </c>
      <c r="K100" s="10"/>
      <c r="L100" s="10"/>
    </row>
    <row r="101" s="1" customFormat="true" ht="21.95" customHeight="true" spans="1:12">
      <c r="A101" s="12"/>
      <c r="B101" s="19"/>
      <c r="C101" s="19"/>
      <c r="D101" s="13">
        <v>43011611</v>
      </c>
      <c r="E101" s="16" t="s">
        <v>210</v>
      </c>
      <c r="F101" s="16" t="s">
        <v>211</v>
      </c>
      <c r="G101" s="15">
        <f t="shared" si="5"/>
        <v>2</v>
      </c>
      <c r="H101" s="10">
        <v>2</v>
      </c>
      <c r="I101" s="10">
        <v>4</v>
      </c>
      <c r="J101" s="15">
        <f t="shared" si="6"/>
        <v>-2</v>
      </c>
      <c r="K101" s="10"/>
      <c r="L101" s="10"/>
    </row>
    <row r="102" s="1" customFormat="true" ht="21.95" customHeight="true" spans="1:12">
      <c r="A102" s="12"/>
      <c r="B102" s="16" t="s">
        <v>212</v>
      </c>
      <c r="C102" s="16"/>
      <c r="D102" s="21" t="s">
        <v>213</v>
      </c>
      <c r="E102" s="21"/>
      <c r="F102" s="21"/>
      <c r="G102" s="15">
        <f t="shared" si="5"/>
        <v>37</v>
      </c>
      <c r="H102" s="24">
        <v>7</v>
      </c>
      <c r="I102" s="24">
        <f t="shared" ref="I102:L102" si="8">SUM(I103:I106)</f>
        <v>4</v>
      </c>
      <c r="J102" s="15">
        <f t="shared" si="6"/>
        <v>3</v>
      </c>
      <c r="K102" s="24">
        <f t="shared" si="8"/>
        <v>30</v>
      </c>
      <c r="L102" s="24">
        <f t="shared" si="8"/>
        <v>0</v>
      </c>
    </row>
    <row r="103" s="1" customFormat="true" ht="21.95" customHeight="true" spans="1:12">
      <c r="A103" s="12"/>
      <c r="B103" s="16"/>
      <c r="C103" s="16"/>
      <c r="D103" s="13">
        <v>43011301</v>
      </c>
      <c r="E103" s="16" t="s">
        <v>214</v>
      </c>
      <c r="F103" s="16" t="s">
        <v>215</v>
      </c>
      <c r="G103" s="15">
        <f t="shared" si="5"/>
        <v>2</v>
      </c>
      <c r="H103" s="10">
        <v>2</v>
      </c>
      <c r="I103" s="10">
        <v>4</v>
      </c>
      <c r="J103" s="15">
        <f t="shared" si="6"/>
        <v>-2</v>
      </c>
      <c r="K103" s="10"/>
      <c r="L103" s="10"/>
    </row>
    <row r="104" s="1" customFormat="true" ht="21.95" customHeight="true" spans="1:12">
      <c r="A104" s="12"/>
      <c r="B104" s="16"/>
      <c r="C104" s="16"/>
      <c r="D104" s="13">
        <v>43015801</v>
      </c>
      <c r="E104" s="16" t="s">
        <v>216</v>
      </c>
      <c r="F104" s="16" t="s">
        <v>217</v>
      </c>
      <c r="G104" s="15">
        <f t="shared" si="5"/>
        <v>2</v>
      </c>
      <c r="H104" s="10">
        <v>2</v>
      </c>
      <c r="I104" s="10"/>
      <c r="J104" s="15">
        <f t="shared" si="6"/>
        <v>2</v>
      </c>
      <c r="K104" s="10"/>
      <c r="L104" s="10"/>
    </row>
    <row r="105" s="1" customFormat="true" ht="21.95" customHeight="true" spans="1:12">
      <c r="A105" s="12"/>
      <c r="B105" s="16"/>
      <c r="C105" s="16"/>
      <c r="D105" s="13">
        <v>43015301</v>
      </c>
      <c r="E105" s="16" t="s">
        <v>218</v>
      </c>
      <c r="F105" s="16" t="s">
        <v>219</v>
      </c>
      <c r="G105" s="15">
        <f t="shared" si="5"/>
        <v>3</v>
      </c>
      <c r="H105" s="10">
        <v>3</v>
      </c>
      <c r="I105" s="10"/>
      <c r="J105" s="15">
        <f t="shared" si="6"/>
        <v>3</v>
      </c>
      <c r="K105" s="10"/>
      <c r="L105" s="10"/>
    </row>
    <row r="106" s="1" customFormat="true" ht="27.95" customHeight="true" spans="1:12">
      <c r="A106" s="12"/>
      <c r="B106" s="16"/>
      <c r="C106" s="16"/>
      <c r="D106" s="13">
        <v>43013711</v>
      </c>
      <c r="E106" s="16" t="s">
        <v>220</v>
      </c>
      <c r="F106" s="16" t="s">
        <v>221</v>
      </c>
      <c r="G106" s="15">
        <f t="shared" si="5"/>
        <v>30</v>
      </c>
      <c r="H106" s="10"/>
      <c r="I106" s="10"/>
      <c r="J106" s="15">
        <f t="shared" si="6"/>
        <v>0</v>
      </c>
      <c r="K106" s="10">
        <v>30</v>
      </c>
      <c r="L106" s="10"/>
    </row>
    <row r="107" s="1" customFormat="true" ht="21.95" customHeight="true" spans="1:12">
      <c r="A107" s="22" t="s">
        <v>222</v>
      </c>
      <c r="B107" s="20" t="s">
        <v>223</v>
      </c>
      <c r="C107" s="20"/>
      <c r="D107" s="20"/>
      <c r="E107" s="20"/>
      <c r="F107" s="20"/>
      <c r="G107" s="15">
        <f t="shared" si="5"/>
        <v>153</v>
      </c>
      <c r="H107" s="15">
        <v>33</v>
      </c>
      <c r="I107" s="15">
        <f t="shared" ref="I107:L107" si="9">I108+I121+I124+I126+I128+I133</f>
        <v>27</v>
      </c>
      <c r="J107" s="15">
        <f t="shared" si="6"/>
        <v>6</v>
      </c>
      <c r="K107" s="15">
        <f t="shared" si="9"/>
        <v>90</v>
      </c>
      <c r="L107" s="15">
        <f t="shared" si="9"/>
        <v>30</v>
      </c>
    </row>
    <row r="108" s="1" customFormat="true" ht="21.95" customHeight="true" spans="1:12">
      <c r="A108" s="22"/>
      <c r="B108" s="12" t="s">
        <v>224</v>
      </c>
      <c r="C108" s="21" t="s">
        <v>225</v>
      </c>
      <c r="D108" s="21"/>
      <c r="E108" s="21"/>
      <c r="F108" s="21"/>
      <c r="G108" s="15">
        <f t="shared" si="5"/>
        <v>24</v>
      </c>
      <c r="H108" s="15">
        <v>24</v>
      </c>
      <c r="I108" s="15">
        <f t="shared" ref="I108:L108" si="10">SUM(I109:I120)</f>
        <v>20</v>
      </c>
      <c r="J108" s="15">
        <f t="shared" si="6"/>
        <v>4</v>
      </c>
      <c r="K108" s="15">
        <f t="shared" si="10"/>
        <v>0</v>
      </c>
      <c r="L108" s="15">
        <f t="shared" si="10"/>
        <v>0</v>
      </c>
    </row>
    <row r="109" s="1" customFormat="true" ht="21.95" customHeight="true" spans="1:12">
      <c r="A109" s="22"/>
      <c r="B109" s="12"/>
      <c r="C109" s="16" t="s">
        <v>226</v>
      </c>
      <c r="D109" s="13">
        <v>43040101</v>
      </c>
      <c r="E109" s="16" t="s">
        <v>227</v>
      </c>
      <c r="F109" s="16" t="s">
        <v>228</v>
      </c>
      <c r="G109" s="15">
        <f t="shared" si="5"/>
        <v>1</v>
      </c>
      <c r="H109" s="10">
        <v>1</v>
      </c>
      <c r="I109" s="10">
        <v>3</v>
      </c>
      <c r="J109" s="15">
        <f t="shared" si="6"/>
        <v>-2</v>
      </c>
      <c r="K109" s="10"/>
      <c r="L109" s="10"/>
    </row>
    <row r="110" s="1" customFormat="true" ht="21.95" customHeight="true" spans="1:12">
      <c r="A110" s="22"/>
      <c r="B110" s="12"/>
      <c r="C110" s="16"/>
      <c r="D110" s="13">
        <v>43042301</v>
      </c>
      <c r="E110" s="16" t="s">
        <v>229</v>
      </c>
      <c r="F110" s="16" t="s">
        <v>230</v>
      </c>
      <c r="G110" s="15">
        <f t="shared" si="5"/>
        <v>2</v>
      </c>
      <c r="H110" s="10">
        <v>2</v>
      </c>
      <c r="I110" s="10">
        <v>3</v>
      </c>
      <c r="J110" s="15">
        <f t="shared" si="6"/>
        <v>-1</v>
      </c>
      <c r="K110" s="10"/>
      <c r="L110" s="10"/>
    </row>
    <row r="111" s="1" customFormat="true" ht="21.95" customHeight="true" spans="1:12">
      <c r="A111" s="22"/>
      <c r="B111" s="12"/>
      <c r="C111" s="16"/>
      <c r="D111" s="13">
        <v>43040401</v>
      </c>
      <c r="E111" s="16" t="s">
        <v>231</v>
      </c>
      <c r="F111" s="16" t="s">
        <v>232</v>
      </c>
      <c r="G111" s="15">
        <f t="shared" si="5"/>
        <v>1</v>
      </c>
      <c r="H111" s="10">
        <v>1</v>
      </c>
      <c r="I111" s="10">
        <v>2</v>
      </c>
      <c r="J111" s="15">
        <f t="shared" si="6"/>
        <v>-1</v>
      </c>
      <c r="K111" s="10"/>
      <c r="L111" s="10"/>
    </row>
    <row r="112" s="1" customFormat="true" ht="21.95" customHeight="true" spans="1:12">
      <c r="A112" s="22"/>
      <c r="B112" s="12"/>
      <c r="C112" s="16"/>
      <c r="D112" s="13">
        <v>43040801</v>
      </c>
      <c r="E112" s="16" t="s">
        <v>233</v>
      </c>
      <c r="F112" s="16" t="s">
        <v>234</v>
      </c>
      <c r="G112" s="15">
        <f t="shared" si="5"/>
        <v>1</v>
      </c>
      <c r="H112" s="10">
        <v>1</v>
      </c>
      <c r="I112" s="10">
        <v>1</v>
      </c>
      <c r="J112" s="15">
        <f t="shared" si="6"/>
        <v>0</v>
      </c>
      <c r="K112" s="10"/>
      <c r="L112" s="10"/>
    </row>
    <row r="113" s="1" customFormat="true" ht="21.95" customHeight="true" spans="1:12">
      <c r="A113" s="22"/>
      <c r="B113" s="12"/>
      <c r="C113" s="16" t="s">
        <v>235</v>
      </c>
      <c r="D113" s="13">
        <v>43041501</v>
      </c>
      <c r="E113" s="16" t="s">
        <v>236</v>
      </c>
      <c r="F113" s="16" t="s">
        <v>237</v>
      </c>
      <c r="G113" s="15">
        <f t="shared" si="5"/>
        <v>1</v>
      </c>
      <c r="H113" s="10">
        <v>1</v>
      </c>
      <c r="I113" s="10">
        <v>2</v>
      </c>
      <c r="J113" s="15">
        <f t="shared" si="6"/>
        <v>-1</v>
      </c>
      <c r="K113" s="10"/>
      <c r="L113" s="10"/>
    </row>
    <row r="114" s="1" customFormat="true" ht="21.95" customHeight="true" spans="1:12">
      <c r="A114" s="22"/>
      <c r="B114" s="12"/>
      <c r="C114" s="16"/>
      <c r="D114" s="13">
        <v>43043901</v>
      </c>
      <c r="E114" s="16" t="s">
        <v>238</v>
      </c>
      <c r="F114" s="16" t="s">
        <v>239</v>
      </c>
      <c r="G114" s="15">
        <f t="shared" si="5"/>
        <v>1</v>
      </c>
      <c r="H114" s="10">
        <v>1</v>
      </c>
      <c r="I114" s="10"/>
      <c r="J114" s="15">
        <f t="shared" si="6"/>
        <v>1</v>
      </c>
      <c r="K114" s="10"/>
      <c r="L114" s="10"/>
    </row>
    <row r="115" s="1" customFormat="true" ht="27.95" customHeight="true" spans="1:12">
      <c r="A115" s="22"/>
      <c r="B115" s="12"/>
      <c r="C115" s="12" t="s">
        <v>240</v>
      </c>
      <c r="D115" s="13">
        <v>43041701</v>
      </c>
      <c r="E115" s="16" t="s">
        <v>241</v>
      </c>
      <c r="F115" s="16" t="s">
        <v>242</v>
      </c>
      <c r="G115" s="15">
        <f t="shared" si="5"/>
        <v>3</v>
      </c>
      <c r="H115" s="10">
        <v>3</v>
      </c>
      <c r="I115" s="10"/>
      <c r="J115" s="15">
        <f t="shared" si="6"/>
        <v>3</v>
      </c>
      <c r="K115" s="10"/>
      <c r="L115" s="10"/>
    </row>
    <row r="116" s="1" customFormat="true" ht="27.95" customHeight="true" spans="1:12">
      <c r="A116" s="22"/>
      <c r="B116" s="12"/>
      <c r="C116" s="12"/>
      <c r="D116" s="13">
        <v>43043201</v>
      </c>
      <c r="E116" s="16" t="s">
        <v>243</v>
      </c>
      <c r="F116" s="16" t="s">
        <v>244</v>
      </c>
      <c r="G116" s="15">
        <f t="shared" si="5"/>
        <v>7</v>
      </c>
      <c r="H116" s="10">
        <v>7</v>
      </c>
      <c r="I116" s="10"/>
      <c r="J116" s="15">
        <f t="shared" si="6"/>
        <v>7</v>
      </c>
      <c r="K116" s="10"/>
      <c r="L116" s="10"/>
    </row>
    <row r="117" s="1" customFormat="true" ht="21.95" customHeight="true" spans="1:12">
      <c r="A117" s="22"/>
      <c r="B117" s="12"/>
      <c r="C117" s="12"/>
      <c r="D117" s="13">
        <v>43043801</v>
      </c>
      <c r="E117" s="16" t="s">
        <v>245</v>
      </c>
      <c r="F117" s="16" t="s">
        <v>246</v>
      </c>
      <c r="G117" s="15">
        <f t="shared" si="5"/>
        <v>3</v>
      </c>
      <c r="H117" s="10">
        <v>3</v>
      </c>
      <c r="I117" s="10"/>
      <c r="J117" s="15">
        <f t="shared" si="6"/>
        <v>3</v>
      </c>
      <c r="K117" s="10"/>
      <c r="L117" s="10"/>
    </row>
    <row r="118" s="1" customFormat="true" ht="21.95" customHeight="true" spans="1:12">
      <c r="A118" s="22" t="s">
        <v>222</v>
      </c>
      <c r="B118" s="23" t="s">
        <v>224</v>
      </c>
      <c r="C118" s="12" t="s">
        <v>240</v>
      </c>
      <c r="D118" s="13">
        <v>43042601</v>
      </c>
      <c r="E118" s="16" t="s">
        <v>247</v>
      </c>
      <c r="F118" s="16" t="s">
        <v>248</v>
      </c>
      <c r="G118" s="15">
        <f t="shared" si="5"/>
        <v>1</v>
      </c>
      <c r="H118" s="10">
        <v>1</v>
      </c>
      <c r="I118" s="10">
        <v>2</v>
      </c>
      <c r="J118" s="15">
        <f t="shared" si="6"/>
        <v>-1</v>
      </c>
      <c r="K118" s="10"/>
      <c r="L118" s="10"/>
    </row>
    <row r="119" s="1" customFormat="true" ht="21.95" customHeight="true" spans="1:12">
      <c r="A119" s="22"/>
      <c r="B119" s="23"/>
      <c r="C119" s="12"/>
      <c r="D119" s="13">
        <v>43042901</v>
      </c>
      <c r="E119" s="16" t="s">
        <v>249</v>
      </c>
      <c r="F119" s="16" t="s">
        <v>250</v>
      </c>
      <c r="G119" s="15">
        <f t="shared" si="5"/>
        <v>1</v>
      </c>
      <c r="H119" s="10">
        <v>1</v>
      </c>
      <c r="I119" s="10">
        <v>3</v>
      </c>
      <c r="J119" s="15">
        <f t="shared" si="6"/>
        <v>-2</v>
      </c>
      <c r="K119" s="10"/>
      <c r="L119" s="10"/>
    </row>
    <row r="120" s="1" customFormat="true" ht="21.95" customHeight="true" spans="1:12">
      <c r="A120" s="22"/>
      <c r="B120" s="23"/>
      <c r="C120" s="16" t="s">
        <v>251</v>
      </c>
      <c r="D120" s="13">
        <v>43042701</v>
      </c>
      <c r="E120" s="16" t="s">
        <v>252</v>
      </c>
      <c r="F120" s="16" t="s">
        <v>253</v>
      </c>
      <c r="G120" s="15">
        <f t="shared" si="5"/>
        <v>2</v>
      </c>
      <c r="H120" s="10">
        <v>2</v>
      </c>
      <c r="I120" s="10">
        <v>4</v>
      </c>
      <c r="J120" s="15">
        <f t="shared" si="6"/>
        <v>-2</v>
      </c>
      <c r="K120" s="10"/>
      <c r="L120" s="10"/>
    </row>
    <row r="121" s="1" customFormat="true" ht="21.95" customHeight="true" spans="1:12">
      <c r="A121" s="22"/>
      <c r="B121" s="16" t="s">
        <v>254</v>
      </c>
      <c r="C121" s="16"/>
      <c r="D121" s="21" t="s">
        <v>255</v>
      </c>
      <c r="E121" s="21"/>
      <c r="F121" s="21"/>
      <c r="G121" s="15">
        <f t="shared" si="5"/>
        <v>31</v>
      </c>
      <c r="H121" s="15">
        <v>1</v>
      </c>
      <c r="I121" s="15">
        <f t="shared" ref="I121:L121" si="11">SUM(I122:I123)</f>
        <v>0</v>
      </c>
      <c r="J121" s="15">
        <f t="shared" si="6"/>
        <v>1</v>
      </c>
      <c r="K121" s="15">
        <f t="shared" si="11"/>
        <v>30</v>
      </c>
      <c r="L121" s="15">
        <f t="shared" si="11"/>
        <v>0</v>
      </c>
    </row>
    <row r="122" s="1" customFormat="true" ht="21.95" customHeight="true" spans="1:12">
      <c r="A122" s="22"/>
      <c r="B122" s="16"/>
      <c r="C122" s="16"/>
      <c r="D122" s="13">
        <v>43041601</v>
      </c>
      <c r="E122" s="16" t="s">
        <v>256</v>
      </c>
      <c r="F122" s="16" t="s">
        <v>257</v>
      </c>
      <c r="G122" s="15">
        <f t="shared" si="5"/>
        <v>1</v>
      </c>
      <c r="H122" s="10">
        <v>1</v>
      </c>
      <c r="I122" s="10"/>
      <c r="J122" s="15">
        <f t="shared" si="6"/>
        <v>1</v>
      </c>
      <c r="K122" s="10"/>
      <c r="L122" s="10"/>
    </row>
    <row r="123" s="1" customFormat="true" ht="21.95" customHeight="true" spans="1:12">
      <c r="A123" s="22"/>
      <c r="B123" s="16"/>
      <c r="C123" s="16"/>
      <c r="D123" s="13">
        <v>43044101</v>
      </c>
      <c r="E123" s="16" t="s">
        <v>258</v>
      </c>
      <c r="F123" s="16" t="s">
        <v>259</v>
      </c>
      <c r="G123" s="15">
        <f t="shared" si="5"/>
        <v>30</v>
      </c>
      <c r="H123" s="10"/>
      <c r="I123" s="10"/>
      <c r="J123" s="15">
        <f t="shared" si="6"/>
        <v>0</v>
      </c>
      <c r="K123" s="10">
        <v>30</v>
      </c>
      <c r="L123" s="10"/>
    </row>
    <row r="124" s="1" customFormat="true" ht="21.95" customHeight="true" spans="1:12">
      <c r="A124" s="22"/>
      <c r="B124" s="16" t="s">
        <v>260</v>
      </c>
      <c r="C124" s="16"/>
      <c r="D124" s="21" t="s">
        <v>261</v>
      </c>
      <c r="E124" s="21"/>
      <c r="F124" s="21"/>
      <c r="G124" s="15">
        <f t="shared" si="5"/>
        <v>30</v>
      </c>
      <c r="H124" s="15">
        <v>0</v>
      </c>
      <c r="I124" s="15">
        <f t="shared" ref="I124:L124" si="12">SUM(I125)</f>
        <v>0</v>
      </c>
      <c r="J124" s="15">
        <f t="shared" si="6"/>
        <v>0</v>
      </c>
      <c r="K124" s="15">
        <f t="shared" si="12"/>
        <v>0</v>
      </c>
      <c r="L124" s="15">
        <f t="shared" si="12"/>
        <v>30</v>
      </c>
    </row>
    <row r="125" s="1" customFormat="true" ht="21.95" customHeight="true" spans="1:12">
      <c r="A125" s="22"/>
      <c r="B125" s="16"/>
      <c r="C125" s="16"/>
      <c r="D125" s="13">
        <v>43044501</v>
      </c>
      <c r="E125" s="16" t="s">
        <v>262</v>
      </c>
      <c r="F125" s="16" t="s">
        <v>263</v>
      </c>
      <c r="G125" s="15">
        <f t="shared" si="5"/>
        <v>30</v>
      </c>
      <c r="H125" s="10"/>
      <c r="I125" s="10"/>
      <c r="J125" s="15">
        <f t="shared" si="6"/>
        <v>0</v>
      </c>
      <c r="K125" s="10"/>
      <c r="L125" s="25">
        <v>30</v>
      </c>
    </row>
    <row r="126" s="1" customFormat="true" ht="21.95" customHeight="true" spans="1:12">
      <c r="A126" s="22"/>
      <c r="B126" s="16" t="s">
        <v>264</v>
      </c>
      <c r="C126" s="16"/>
      <c r="D126" s="21" t="s">
        <v>265</v>
      </c>
      <c r="E126" s="21"/>
      <c r="F126" s="21"/>
      <c r="G126" s="15">
        <f t="shared" si="5"/>
        <v>1</v>
      </c>
      <c r="H126" s="15">
        <v>1</v>
      </c>
      <c r="I126" s="15">
        <f t="shared" ref="I126:L126" si="13">SUM(I127)</f>
        <v>0</v>
      </c>
      <c r="J126" s="15">
        <f t="shared" si="6"/>
        <v>1</v>
      </c>
      <c r="K126" s="15">
        <f t="shared" si="13"/>
        <v>0</v>
      </c>
      <c r="L126" s="15">
        <f t="shared" si="13"/>
        <v>0</v>
      </c>
    </row>
    <row r="127" s="1" customFormat="true" ht="21.95" customHeight="true" spans="1:12">
      <c r="A127" s="22"/>
      <c r="B127" s="16"/>
      <c r="C127" s="16"/>
      <c r="D127" s="13">
        <v>43041001</v>
      </c>
      <c r="E127" s="16" t="s">
        <v>266</v>
      </c>
      <c r="F127" s="16" t="s">
        <v>267</v>
      </c>
      <c r="G127" s="15">
        <f t="shared" si="5"/>
        <v>1</v>
      </c>
      <c r="H127" s="10">
        <v>1</v>
      </c>
      <c r="I127" s="10"/>
      <c r="J127" s="15">
        <f t="shared" si="6"/>
        <v>1</v>
      </c>
      <c r="K127" s="10"/>
      <c r="L127" s="10"/>
    </row>
    <row r="128" s="1" customFormat="true" ht="23.1" customHeight="true" spans="1:12">
      <c r="A128" s="22"/>
      <c r="B128" s="16" t="s">
        <v>268</v>
      </c>
      <c r="C128" s="16"/>
      <c r="D128" s="21" t="s">
        <v>269</v>
      </c>
      <c r="E128" s="21"/>
      <c r="F128" s="21"/>
      <c r="G128" s="15">
        <f t="shared" si="5"/>
        <v>35</v>
      </c>
      <c r="H128" s="15">
        <v>5</v>
      </c>
      <c r="I128" s="15">
        <f t="shared" ref="I128:L128" si="14">SUM(I129:I132)</f>
        <v>7</v>
      </c>
      <c r="J128" s="15">
        <f t="shared" si="6"/>
        <v>-2</v>
      </c>
      <c r="K128" s="15">
        <f t="shared" si="14"/>
        <v>30</v>
      </c>
      <c r="L128" s="15">
        <f t="shared" si="14"/>
        <v>0</v>
      </c>
    </row>
    <row r="129" s="1" customFormat="true" ht="23.1" customHeight="true" spans="1:12">
      <c r="A129" s="22"/>
      <c r="B129" s="16"/>
      <c r="C129" s="16"/>
      <c r="D129" s="13">
        <v>43041401</v>
      </c>
      <c r="E129" s="16" t="s">
        <v>270</v>
      </c>
      <c r="F129" s="16" t="s">
        <v>271</v>
      </c>
      <c r="G129" s="15">
        <f t="shared" si="5"/>
        <v>1</v>
      </c>
      <c r="H129" s="10">
        <v>1</v>
      </c>
      <c r="I129" s="10"/>
      <c r="J129" s="15">
        <f t="shared" si="6"/>
        <v>1</v>
      </c>
      <c r="K129" s="10"/>
      <c r="L129" s="10"/>
    </row>
    <row r="130" s="1" customFormat="true" ht="23.1" customHeight="true" spans="1:12">
      <c r="A130" s="22"/>
      <c r="B130" s="16"/>
      <c r="C130" s="16"/>
      <c r="D130" s="13">
        <v>43041101</v>
      </c>
      <c r="E130" s="16" t="s">
        <v>272</v>
      </c>
      <c r="F130" s="16" t="s">
        <v>273</v>
      </c>
      <c r="G130" s="15">
        <f t="shared" si="5"/>
        <v>1</v>
      </c>
      <c r="H130" s="10">
        <v>1</v>
      </c>
      <c r="I130" s="10">
        <v>2</v>
      </c>
      <c r="J130" s="15">
        <f t="shared" si="6"/>
        <v>-1</v>
      </c>
      <c r="K130" s="10"/>
      <c r="L130" s="10"/>
    </row>
    <row r="131" s="1" customFormat="true" ht="23.1" customHeight="true" spans="1:12">
      <c r="A131" s="22"/>
      <c r="B131" s="16"/>
      <c r="C131" s="16"/>
      <c r="D131" s="13">
        <v>43043101</v>
      </c>
      <c r="E131" s="16" t="s">
        <v>274</v>
      </c>
      <c r="F131" s="16" t="s">
        <v>275</v>
      </c>
      <c r="G131" s="15">
        <f t="shared" si="5"/>
        <v>3</v>
      </c>
      <c r="H131" s="10">
        <v>3</v>
      </c>
      <c r="I131" s="10">
        <v>5</v>
      </c>
      <c r="J131" s="15">
        <f t="shared" si="6"/>
        <v>-2</v>
      </c>
      <c r="K131" s="10"/>
      <c r="L131" s="10"/>
    </row>
    <row r="132" s="1" customFormat="true" ht="23.1" customHeight="true" spans="1:12">
      <c r="A132" s="22"/>
      <c r="B132" s="16"/>
      <c r="C132" s="16"/>
      <c r="D132" s="13">
        <v>43044401</v>
      </c>
      <c r="E132" s="16" t="s">
        <v>276</v>
      </c>
      <c r="F132" s="16" t="s">
        <v>277</v>
      </c>
      <c r="G132" s="15">
        <f t="shared" si="5"/>
        <v>30</v>
      </c>
      <c r="H132" s="10"/>
      <c r="I132" s="10"/>
      <c r="J132" s="15">
        <f t="shared" si="6"/>
        <v>0</v>
      </c>
      <c r="K132" s="10">
        <v>30</v>
      </c>
      <c r="L132" s="10"/>
    </row>
    <row r="133" s="1" customFormat="true" ht="23.1" customHeight="true" spans="1:12">
      <c r="A133" s="22"/>
      <c r="B133" s="16" t="s">
        <v>278</v>
      </c>
      <c r="C133" s="16"/>
      <c r="D133" s="21" t="s">
        <v>279</v>
      </c>
      <c r="E133" s="21"/>
      <c r="F133" s="21"/>
      <c r="G133" s="15">
        <f t="shared" si="5"/>
        <v>32</v>
      </c>
      <c r="H133" s="15">
        <v>2</v>
      </c>
      <c r="I133" s="15">
        <f t="shared" ref="I133:L133" si="15">SUM(I134:I136)</f>
        <v>0</v>
      </c>
      <c r="J133" s="15">
        <f t="shared" si="6"/>
        <v>2</v>
      </c>
      <c r="K133" s="15">
        <f t="shared" si="15"/>
        <v>30</v>
      </c>
      <c r="L133" s="15">
        <f t="shared" si="15"/>
        <v>0</v>
      </c>
    </row>
    <row r="134" s="1" customFormat="true" ht="23.1" customHeight="true" spans="1:12">
      <c r="A134" s="22"/>
      <c r="B134" s="16"/>
      <c r="C134" s="16"/>
      <c r="D134" s="13">
        <v>43042401</v>
      </c>
      <c r="E134" s="16" t="s">
        <v>280</v>
      </c>
      <c r="F134" s="16" t="s">
        <v>281</v>
      </c>
      <c r="G134" s="15">
        <f t="shared" si="5"/>
        <v>1</v>
      </c>
      <c r="H134" s="10">
        <v>1</v>
      </c>
      <c r="I134" s="10"/>
      <c r="J134" s="15">
        <f t="shared" si="6"/>
        <v>1</v>
      </c>
      <c r="K134" s="10"/>
      <c r="L134" s="10"/>
    </row>
    <row r="135" s="1" customFormat="true" ht="23.1" customHeight="true" spans="1:12">
      <c r="A135" s="22"/>
      <c r="B135" s="16"/>
      <c r="C135" s="16"/>
      <c r="D135" s="13">
        <v>43044201</v>
      </c>
      <c r="E135" s="16" t="s">
        <v>282</v>
      </c>
      <c r="F135" s="16" t="s">
        <v>283</v>
      </c>
      <c r="G135" s="15">
        <f t="shared" ref="G135:G199" si="16">H135+K135+L135</f>
        <v>1</v>
      </c>
      <c r="H135" s="10">
        <v>1</v>
      </c>
      <c r="I135" s="10"/>
      <c r="J135" s="15">
        <f t="shared" ref="J135:J199" si="17">H135-I135</f>
        <v>1</v>
      </c>
      <c r="K135" s="10"/>
      <c r="L135" s="10"/>
    </row>
    <row r="136" s="1" customFormat="true" ht="23.1" customHeight="true" spans="1:12">
      <c r="A136" s="22"/>
      <c r="B136" s="16"/>
      <c r="C136" s="16"/>
      <c r="D136" s="13">
        <v>43044301</v>
      </c>
      <c r="E136" s="16" t="s">
        <v>284</v>
      </c>
      <c r="F136" s="16" t="s">
        <v>285</v>
      </c>
      <c r="G136" s="15">
        <f t="shared" si="16"/>
        <v>30</v>
      </c>
      <c r="H136" s="10"/>
      <c r="I136" s="10"/>
      <c r="J136" s="15">
        <f t="shared" si="17"/>
        <v>0</v>
      </c>
      <c r="K136" s="10">
        <v>30</v>
      </c>
      <c r="L136" s="10"/>
    </row>
    <row r="137" s="1" customFormat="true" ht="23.1" customHeight="true" spans="1:12">
      <c r="A137" s="14" t="s">
        <v>286</v>
      </c>
      <c r="B137" s="20" t="s">
        <v>287</v>
      </c>
      <c r="C137" s="20"/>
      <c r="D137" s="20"/>
      <c r="E137" s="20"/>
      <c r="F137" s="20"/>
      <c r="G137" s="15">
        <f>SUM(G138,G151,G153,G156,G158)</f>
        <v>33</v>
      </c>
      <c r="H137" s="15">
        <f t="shared" ref="H137:L137" si="18">SUM(H138,H151,H153,H156,H158)</f>
        <v>33</v>
      </c>
      <c r="I137" s="15">
        <f t="shared" si="18"/>
        <v>15</v>
      </c>
      <c r="J137" s="15">
        <f t="shared" si="18"/>
        <v>18</v>
      </c>
      <c r="K137" s="15">
        <f t="shared" si="18"/>
        <v>0</v>
      </c>
      <c r="L137" s="15">
        <f t="shared" si="18"/>
        <v>0</v>
      </c>
    </row>
    <row r="138" s="3" customFormat="true" ht="23.1" customHeight="true" spans="1:12">
      <c r="A138" s="22" t="s">
        <v>286</v>
      </c>
      <c r="B138" s="12" t="s">
        <v>288</v>
      </c>
      <c r="C138" s="21" t="s">
        <v>289</v>
      </c>
      <c r="D138" s="21"/>
      <c r="E138" s="21"/>
      <c r="F138" s="21"/>
      <c r="G138" s="15">
        <f>SUM(G139:G150)</f>
        <v>27</v>
      </c>
      <c r="H138" s="15">
        <f t="shared" ref="H138:L138" si="19">SUM(H139:H150)</f>
        <v>27</v>
      </c>
      <c r="I138" s="15">
        <f t="shared" si="19"/>
        <v>9</v>
      </c>
      <c r="J138" s="15">
        <f t="shared" si="19"/>
        <v>18</v>
      </c>
      <c r="K138" s="15">
        <f t="shared" si="19"/>
        <v>0</v>
      </c>
      <c r="L138" s="15">
        <f t="shared" si="19"/>
        <v>0</v>
      </c>
    </row>
    <row r="139" s="1" customFormat="true" ht="27.95" customHeight="true" spans="1:12">
      <c r="A139" s="22"/>
      <c r="B139" s="12"/>
      <c r="C139" s="16" t="s">
        <v>290</v>
      </c>
      <c r="D139" s="13">
        <v>43022001</v>
      </c>
      <c r="E139" s="16" t="s">
        <v>291</v>
      </c>
      <c r="F139" s="16" t="s">
        <v>292</v>
      </c>
      <c r="G139" s="15">
        <f t="shared" si="16"/>
        <v>2</v>
      </c>
      <c r="H139" s="10">
        <v>2</v>
      </c>
      <c r="I139" s="10"/>
      <c r="J139" s="15">
        <f t="shared" si="17"/>
        <v>2</v>
      </c>
      <c r="K139" s="10"/>
      <c r="L139" s="10"/>
    </row>
    <row r="140" s="1" customFormat="true" ht="21.95" customHeight="true" spans="1:12">
      <c r="A140" s="22"/>
      <c r="B140" s="12"/>
      <c r="C140" s="16"/>
      <c r="D140" s="13">
        <v>43022401</v>
      </c>
      <c r="E140" s="16" t="s">
        <v>293</v>
      </c>
      <c r="F140" s="16" t="s">
        <v>294</v>
      </c>
      <c r="G140" s="15">
        <f t="shared" si="16"/>
        <v>2</v>
      </c>
      <c r="H140" s="10">
        <v>2</v>
      </c>
      <c r="I140" s="10"/>
      <c r="J140" s="15">
        <f t="shared" si="17"/>
        <v>2</v>
      </c>
      <c r="K140" s="10"/>
      <c r="L140" s="10"/>
    </row>
    <row r="141" s="1" customFormat="true" ht="21.95" customHeight="true" spans="1:12">
      <c r="A141" s="22"/>
      <c r="B141" s="12"/>
      <c r="C141" s="12" t="s">
        <v>295</v>
      </c>
      <c r="D141" s="13">
        <v>43020501</v>
      </c>
      <c r="E141" s="16" t="s">
        <v>296</v>
      </c>
      <c r="F141" s="16" t="s">
        <v>297</v>
      </c>
      <c r="G141" s="15">
        <f t="shared" si="16"/>
        <v>2</v>
      </c>
      <c r="H141" s="10">
        <v>2</v>
      </c>
      <c r="I141" s="10">
        <v>3</v>
      </c>
      <c r="J141" s="15">
        <f t="shared" si="17"/>
        <v>-1</v>
      </c>
      <c r="K141" s="10"/>
      <c r="L141" s="10"/>
    </row>
    <row r="142" s="1" customFormat="true" ht="21.95" customHeight="true" spans="1:12">
      <c r="A142" s="22"/>
      <c r="B142" s="12"/>
      <c r="C142" s="12"/>
      <c r="D142" s="13">
        <v>43020101</v>
      </c>
      <c r="E142" s="16" t="s">
        <v>298</v>
      </c>
      <c r="F142" s="16" t="s">
        <v>299</v>
      </c>
      <c r="G142" s="15">
        <f t="shared" si="16"/>
        <v>4</v>
      </c>
      <c r="H142" s="10">
        <v>4</v>
      </c>
      <c r="I142" s="10"/>
      <c r="J142" s="15">
        <f t="shared" si="17"/>
        <v>4</v>
      </c>
      <c r="K142" s="10"/>
      <c r="L142" s="10"/>
    </row>
    <row r="143" s="1" customFormat="true" ht="21.95" customHeight="true" spans="1:12">
      <c r="A143" s="22"/>
      <c r="B143" s="12"/>
      <c r="C143" s="12"/>
      <c r="D143" s="13">
        <v>43021701</v>
      </c>
      <c r="E143" s="16" t="s">
        <v>300</v>
      </c>
      <c r="F143" s="16" t="s">
        <v>301</v>
      </c>
      <c r="G143" s="15">
        <f t="shared" si="16"/>
        <v>3</v>
      </c>
      <c r="H143" s="10">
        <v>3</v>
      </c>
      <c r="I143" s="10"/>
      <c r="J143" s="15">
        <f t="shared" si="17"/>
        <v>3</v>
      </c>
      <c r="K143" s="10"/>
      <c r="L143" s="10"/>
    </row>
    <row r="144" s="1" customFormat="true" ht="21.95" customHeight="true" spans="1:12">
      <c r="A144" s="22"/>
      <c r="B144" s="12"/>
      <c r="C144" s="12"/>
      <c r="D144" s="13">
        <v>43022101</v>
      </c>
      <c r="E144" s="16" t="s">
        <v>302</v>
      </c>
      <c r="F144" s="16" t="s">
        <v>303</v>
      </c>
      <c r="G144" s="15">
        <f t="shared" si="16"/>
        <v>1</v>
      </c>
      <c r="H144" s="10">
        <v>1</v>
      </c>
      <c r="I144" s="10"/>
      <c r="J144" s="15">
        <f t="shared" si="17"/>
        <v>1</v>
      </c>
      <c r="K144" s="10"/>
      <c r="L144" s="10"/>
    </row>
    <row r="145" s="1" customFormat="true" ht="21.95" customHeight="true" spans="1:12">
      <c r="A145" s="22"/>
      <c r="B145" s="12"/>
      <c r="C145" s="12"/>
      <c r="D145" s="13">
        <v>43022301</v>
      </c>
      <c r="E145" s="16" t="s">
        <v>304</v>
      </c>
      <c r="F145" s="16" t="s">
        <v>305</v>
      </c>
      <c r="G145" s="15">
        <f t="shared" si="16"/>
        <v>2</v>
      </c>
      <c r="H145" s="10">
        <v>2</v>
      </c>
      <c r="I145" s="10"/>
      <c r="J145" s="15">
        <f t="shared" si="17"/>
        <v>2</v>
      </c>
      <c r="K145" s="10"/>
      <c r="L145" s="10"/>
    </row>
    <row r="146" s="1" customFormat="true" ht="21.95" customHeight="true" spans="1:12">
      <c r="A146" s="22"/>
      <c r="B146" s="12"/>
      <c r="C146" s="12"/>
      <c r="D146" s="13">
        <v>43022801</v>
      </c>
      <c r="E146" s="16" t="s">
        <v>306</v>
      </c>
      <c r="F146" s="16" t="s">
        <v>307</v>
      </c>
      <c r="G146" s="15">
        <f t="shared" si="16"/>
        <v>1</v>
      </c>
      <c r="H146" s="10">
        <v>1</v>
      </c>
      <c r="I146" s="10">
        <v>2</v>
      </c>
      <c r="J146" s="15">
        <f t="shared" si="17"/>
        <v>-1</v>
      </c>
      <c r="K146" s="10"/>
      <c r="L146" s="10"/>
    </row>
    <row r="147" s="1" customFormat="true" ht="21.95" customHeight="true" spans="1:12">
      <c r="A147" s="22"/>
      <c r="B147" s="12"/>
      <c r="C147" s="16" t="s">
        <v>308</v>
      </c>
      <c r="D147" s="13">
        <v>43021001</v>
      </c>
      <c r="E147" s="16" t="s">
        <v>309</v>
      </c>
      <c r="F147" s="16" t="s">
        <v>310</v>
      </c>
      <c r="G147" s="15">
        <f t="shared" si="16"/>
        <v>6</v>
      </c>
      <c r="H147" s="10">
        <v>6</v>
      </c>
      <c r="I147" s="10"/>
      <c r="J147" s="15">
        <f t="shared" si="17"/>
        <v>6</v>
      </c>
      <c r="K147" s="10"/>
      <c r="L147" s="10"/>
    </row>
    <row r="148" s="1" customFormat="true" ht="21.95" customHeight="true" spans="1:12">
      <c r="A148" s="22"/>
      <c r="B148" s="12"/>
      <c r="C148" s="16"/>
      <c r="D148" s="13">
        <v>43021801</v>
      </c>
      <c r="E148" s="16" t="s">
        <v>311</v>
      </c>
      <c r="F148" s="16" t="s">
        <v>312</v>
      </c>
      <c r="G148" s="15">
        <f t="shared" si="16"/>
        <v>2</v>
      </c>
      <c r="H148" s="10">
        <v>2</v>
      </c>
      <c r="I148" s="10"/>
      <c r="J148" s="15">
        <f t="shared" si="17"/>
        <v>2</v>
      </c>
      <c r="K148" s="10"/>
      <c r="L148" s="10"/>
    </row>
    <row r="149" s="1" customFormat="true" ht="21.95" customHeight="true" spans="1:12">
      <c r="A149" s="22"/>
      <c r="B149" s="12"/>
      <c r="C149" s="16"/>
      <c r="D149" s="13">
        <v>43022701</v>
      </c>
      <c r="E149" s="16" t="s">
        <v>313</v>
      </c>
      <c r="F149" s="16" t="s">
        <v>314</v>
      </c>
      <c r="G149" s="15">
        <f t="shared" si="16"/>
        <v>2</v>
      </c>
      <c r="H149" s="10">
        <v>2</v>
      </c>
      <c r="I149" s="10">
        <v>3</v>
      </c>
      <c r="J149" s="15">
        <f t="shared" si="17"/>
        <v>-1</v>
      </c>
      <c r="K149" s="10"/>
      <c r="L149" s="10"/>
    </row>
    <row r="150" s="1" customFormat="true" ht="21.95" customHeight="true" spans="1:12">
      <c r="A150" s="22"/>
      <c r="B150" s="12"/>
      <c r="C150" s="16" t="s">
        <v>315</v>
      </c>
      <c r="D150" s="13">
        <v>43020401</v>
      </c>
      <c r="E150" s="16" t="s">
        <v>316</v>
      </c>
      <c r="F150" s="16" t="s">
        <v>317</v>
      </c>
      <c r="G150" s="15">
        <f t="shared" si="16"/>
        <v>0</v>
      </c>
      <c r="H150" s="10">
        <v>0</v>
      </c>
      <c r="I150" s="10">
        <v>1</v>
      </c>
      <c r="J150" s="15">
        <f t="shared" si="17"/>
        <v>-1</v>
      </c>
      <c r="K150" s="10"/>
      <c r="L150" s="10"/>
    </row>
    <row r="151" s="1" customFormat="true" ht="22.5" customHeight="true" spans="1:12">
      <c r="A151" s="22"/>
      <c r="B151" s="16" t="s">
        <v>318</v>
      </c>
      <c r="C151" s="16"/>
      <c r="D151" s="21" t="s">
        <v>319</v>
      </c>
      <c r="E151" s="21"/>
      <c r="F151" s="21"/>
      <c r="G151" s="15">
        <f>SUM(G152)</f>
        <v>1</v>
      </c>
      <c r="H151" s="15">
        <f t="shared" ref="H151:L151" si="20">SUM(H152)</f>
        <v>1</v>
      </c>
      <c r="I151" s="15">
        <f t="shared" si="20"/>
        <v>0</v>
      </c>
      <c r="J151" s="15">
        <f t="shared" si="20"/>
        <v>1</v>
      </c>
      <c r="K151" s="15">
        <f t="shared" si="20"/>
        <v>0</v>
      </c>
      <c r="L151" s="15">
        <f t="shared" si="20"/>
        <v>0</v>
      </c>
    </row>
    <row r="152" s="1" customFormat="true" ht="22.5" customHeight="true" spans="1:12">
      <c r="A152" s="22"/>
      <c r="B152" s="16"/>
      <c r="C152" s="16"/>
      <c r="D152" s="13">
        <v>43021901</v>
      </c>
      <c r="E152" s="16" t="s">
        <v>320</v>
      </c>
      <c r="F152" s="16" t="s">
        <v>321</v>
      </c>
      <c r="G152" s="15">
        <f t="shared" si="16"/>
        <v>1</v>
      </c>
      <c r="H152" s="10">
        <v>1</v>
      </c>
      <c r="I152" s="10"/>
      <c r="J152" s="15">
        <f t="shared" si="17"/>
        <v>1</v>
      </c>
      <c r="K152" s="10"/>
      <c r="L152" s="10"/>
    </row>
    <row r="153" s="3" customFormat="true" ht="22.5" customHeight="true" spans="1:12">
      <c r="A153" s="22"/>
      <c r="B153" s="16" t="s">
        <v>322</v>
      </c>
      <c r="C153" s="16"/>
      <c r="D153" s="21" t="s">
        <v>323</v>
      </c>
      <c r="E153" s="21"/>
      <c r="F153" s="21"/>
      <c r="G153" s="15">
        <f t="shared" si="16"/>
        <v>3</v>
      </c>
      <c r="H153" s="15">
        <v>3</v>
      </c>
      <c r="I153" s="15">
        <f t="shared" ref="I153:L153" si="21">SUM(I154:I155)</f>
        <v>1</v>
      </c>
      <c r="J153" s="15">
        <f t="shared" si="17"/>
        <v>2</v>
      </c>
      <c r="K153" s="15">
        <f t="shared" si="21"/>
        <v>0</v>
      </c>
      <c r="L153" s="15">
        <f t="shared" si="21"/>
        <v>0</v>
      </c>
    </row>
    <row r="154" s="1" customFormat="true" ht="22.5" customHeight="true" spans="1:12">
      <c r="A154" s="22"/>
      <c r="B154" s="16"/>
      <c r="C154" s="16"/>
      <c r="D154" s="13">
        <v>43021601</v>
      </c>
      <c r="E154" s="16" t="s">
        <v>324</v>
      </c>
      <c r="F154" s="16" t="s">
        <v>325</v>
      </c>
      <c r="G154" s="15">
        <f t="shared" si="16"/>
        <v>3</v>
      </c>
      <c r="H154" s="10">
        <v>3</v>
      </c>
      <c r="I154" s="10"/>
      <c r="J154" s="15">
        <f t="shared" si="17"/>
        <v>3</v>
      </c>
      <c r="K154" s="10"/>
      <c r="L154" s="10"/>
    </row>
    <row r="155" s="1" customFormat="true" ht="22.5" customHeight="true" spans="1:12">
      <c r="A155" s="22"/>
      <c r="B155" s="16"/>
      <c r="C155" s="16"/>
      <c r="D155" s="13">
        <v>43022501</v>
      </c>
      <c r="E155" s="16" t="s">
        <v>326</v>
      </c>
      <c r="F155" s="16" t="s">
        <v>327</v>
      </c>
      <c r="G155" s="15">
        <f t="shared" si="16"/>
        <v>0</v>
      </c>
      <c r="H155" s="10">
        <v>0</v>
      </c>
      <c r="I155" s="10">
        <v>1</v>
      </c>
      <c r="J155" s="15">
        <f t="shared" si="17"/>
        <v>-1</v>
      </c>
      <c r="K155" s="10"/>
      <c r="L155" s="10"/>
    </row>
    <row r="156" s="3" customFormat="true" ht="22.5" customHeight="true" spans="1:12">
      <c r="A156" s="22"/>
      <c r="B156" s="16" t="s">
        <v>328</v>
      </c>
      <c r="C156" s="16"/>
      <c r="D156" s="21" t="s">
        <v>329</v>
      </c>
      <c r="E156" s="21"/>
      <c r="F156" s="21"/>
      <c r="G156" s="15">
        <f t="shared" si="16"/>
        <v>2</v>
      </c>
      <c r="H156" s="15">
        <v>2</v>
      </c>
      <c r="I156" s="15">
        <f t="shared" ref="I156:L156" si="22">I157</f>
        <v>4</v>
      </c>
      <c r="J156" s="15">
        <f t="shared" si="17"/>
        <v>-2</v>
      </c>
      <c r="K156" s="15">
        <f t="shared" si="22"/>
        <v>0</v>
      </c>
      <c r="L156" s="15">
        <f t="shared" si="22"/>
        <v>0</v>
      </c>
    </row>
    <row r="157" s="1" customFormat="true" ht="22.5" customHeight="true" spans="1:12">
      <c r="A157" s="22"/>
      <c r="B157" s="16"/>
      <c r="C157" s="16"/>
      <c r="D157" s="13">
        <v>43022201</v>
      </c>
      <c r="E157" s="16" t="s">
        <v>330</v>
      </c>
      <c r="F157" s="16" t="s">
        <v>331</v>
      </c>
      <c r="G157" s="15">
        <f t="shared" si="16"/>
        <v>2</v>
      </c>
      <c r="H157" s="10">
        <v>2</v>
      </c>
      <c r="I157" s="10">
        <v>4</v>
      </c>
      <c r="J157" s="15">
        <f t="shared" si="17"/>
        <v>-2</v>
      </c>
      <c r="K157" s="10"/>
      <c r="L157" s="10"/>
    </row>
    <row r="158" s="3" customFormat="true" ht="22.5" customHeight="true" spans="1:12">
      <c r="A158" s="14" t="s">
        <v>286</v>
      </c>
      <c r="B158" s="16" t="s">
        <v>332</v>
      </c>
      <c r="C158" s="16"/>
      <c r="D158" s="21" t="s">
        <v>333</v>
      </c>
      <c r="E158" s="21"/>
      <c r="F158" s="21"/>
      <c r="G158" s="15">
        <f t="shared" si="16"/>
        <v>0</v>
      </c>
      <c r="H158" s="15">
        <v>0</v>
      </c>
      <c r="I158" s="15">
        <f t="shared" ref="I158:L158" si="23">I159</f>
        <v>1</v>
      </c>
      <c r="J158" s="15">
        <f t="shared" si="17"/>
        <v>-1</v>
      </c>
      <c r="K158" s="15">
        <f t="shared" si="23"/>
        <v>0</v>
      </c>
      <c r="L158" s="15">
        <f t="shared" si="23"/>
        <v>0</v>
      </c>
    </row>
    <row r="159" s="1" customFormat="true" ht="22.5" customHeight="true" spans="1:12">
      <c r="A159" s="14"/>
      <c r="B159" s="16"/>
      <c r="C159" s="16"/>
      <c r="D159" s="13">
        <v>43022601</v>
      </c>
      <c r="E159" s="16" t="s">
        <v>334</v>
      </c>
      <c r="F159" s="16" t="s">
        <v>335</v>
      </c>
      <c r="G159" s="15">
        <f t="shared" si="16"/>
        <v>0</v>
      </c>
      <c r="H159" s="10">
        <v>0</v>
      </c>
      <c r="I159" s="10">
        <v>1</v>
      </c>
      <c r="J159" s="15">
        <f t="shared" si="17"/>
        <v>-1</v>
      </c>
      <c r="K159" s="10"/>
      <c r="L159" s="10"/>
    </row>
    <row r="160" s="1" customFormat="true" ht="22.5" customHeight="true" spans="1:12">
      <c r="A160" s="22" t="s">
        <v>336</v>
      </c>
      <c r="B160" s="20" t="s">
        <v>337</v>
      </c>
      <c r="C160" s="20"/>
      <c r="D160" s="20"/>
      <c r="E160" s="20"/>
      <c r="F160" s="20"/>
      <c r="G160" s="15">
        <f t="shared" si="16"/>
        <v>49</v>
      </c>
      <c r="H160" s="15">
        <v>19</v>
      </c>
      <c r="I160" s="15">
        <f t="shared" ref="I160:L160" si="24">I161+I168+I170+I173</f>
        <v>11</v>
      </c>
      <c r="J160" s="15">
        <f t="shared" si="17"/>
        <v>8</v>
      </c>
      <c r="K160" s="15">
        <f t="shared" si="24"/>
        <v>30</v>
      </c>
      <c r="L160" s="15">
        <f t="shared" si="24"/>
        <v>0</v>
      </c>
    </row>
    <row r="161" s="1" customFormat="true" ht="21.95" customHeight="true" spans="1:12">
      <c r="A161" s="22"/>
      <c r="B161" s="12" t="s">
        <v>338</v>
      </c>
      <c r="C161" s="21" t="s">
        <v>339</v>
      </c>
      <c r="D161" s="21"/>
      <c r="E161" s="21"/>
      <c r="F161" s="21"/>
      <c r="G161" s="15">
        <f t="shared" si="16"/>
        <v>16</v>
      </c>
      <c r="H161" s="15">
        <v>16</v>
      </c>
      <c r="I161" s="15">
        <f t="shared" ref="I161:L161" si="25">SUM(I162:I167)</f>
        <v>4</v>
      </c>
      <c r="J161" s="15">
        <f t="shared" si="17"/>
        <v>12</v>
      </c>
      <c r="K161" s="15">
        <f t="shared" si="25"/>
        <v>0</v>
      </c>
      <c r="L161" s="15">
        <f t="shared" si="25"/>
        <v>0</v>
      </c>
    </row>
    <row r="162" s="1" customFormat="true" ht="27.95" customHeight="true" spans="1:12">
      <c r="A162" s="22"/>
      <c r="B162" s="12"/>
      <c r="C162" s="16" t="s">
        <v>340</v>
      </c>
      <c r="D162" s="13">
        <v>43031001</v>
      </c>
      <c r="E162" s="16" t="s">
        <v>341</v>
      </c>
      <c r="F162" s="16" t="s">
        <v>342</v>
      </c>
      <c r="G162" s="15">
        <f t="shared" si="16"/>
        <v>1</v>
      </c>
      <c r="H162" s="10">
        <v>1</v>
      </c>
      <c r="I162" s="10"/>
      <c r="J162" s="15">
        <f t="shared" si="17"/>
        <v>1</v>
      </c>
      <c r="K162" s="10"/>
      <c r="L162" s="10"/>
    </row>
    <row r="163" s="1" customFormat="true" ht="22.5" customHeight="true" spans="1:12">
      <c r="A163" s="22"/>
      <c r="B163" s="12"/>
      <c r="C163" s="16"/>
      <c r="D163" s="13">
        <v>43030301</v>
      </c>
      <c r="E163" s="16" t="s">
        <v>343</v>
      </c>
      <c r="F163" s="16" t="s">
        <v>344</v>
      </c>
      <c r="G163" s="15">
        <f t="shared" si="16"/>
        <v>2</v>
      </c>
      <c r="H163" s="10">
        <v>2</v>
      </c>
      <c r="I163" s="10"/>
      <c r="J163" s="15">
        <f t="shared" si="17"/>
        <v>2</v>
      </c>
      <c r="K163" s="10"/>
      <c r="L163" s="10"/>
    </row>
    <row r="164" s="1" customFormat="true" ht="22.5" customHeight="true" spans="1:12">
      <c r="A164" s="22"/>
      <c r="B164" s="12"/>
      <c r="C164" s="16"/>
      <c r="D164" s="13">
        <v>43032701</v>
      </c>
      <c r="E164" s="16" t="s">
        <v>345</v>
      </c>
      <c r="F164" s="16" t="s">
        <v>346</v>
      </c>
      <c r="G164" s="15">
        <f t="shared" si="16"/>
        <v>1</v>
      </c>
      <c r="H164" s="10">
        <v>1</v>
      </c>
      <c r="I164" s="10"/>
      <c r="J164" s="15">
        <f t="shared" si="17"/>
        <v>1</v>
      </c>
      <c r="K164" s="10"/>
      <c r="L164" s="10"/>
    </row>
    <row r="165" s="1" customFormat="true" ht="22.5" customHeight="true" spans="1:12">
      <c r="A165" s="22"/>
      <c r="B165" s="12"/>
      <c r="C165" s="12" t="s">
        <v>347</v>
      </c>
      <c r="D165" s="13">
        <v>43030401</v>
      </c>
      <c r="E165" s="16" t="s">
        <v>348</v>
      </c>
      <c r="F165" s="16" t="s">
        <v>349</v>
      </c>
      <c r="G165" s="15">
        <f t="shared" si="16"/>
        <v>5</v>
      </c>
      <c r="H165" s="10">
        <v>5</v>
      </c>
      <c r="I165" s="10"/>
      <c r="J165" s="15">
        <f t="shared" si="17"/>
        <v>5</v>
      </c>
      <c r="K165" s="10"/>
      <c r="L165" s="10"/>
    </row>
    <row r="166" s="1" customFormat="true" ht="22.5" customHeight="true" spans="1:12">
      <c r="A166" s="22"/>
      <c r="B166" s="12"/>
      <c r="C166" s="12"/>
      <c r="D166" s="13">
        <v>43032201</v>
      </c>
      <c r="E166" s="16" t="s">
        <v>350</v>
      </c>
      <c r="F166" s="16" t="s">
        <v>351</v>
      </c>
      <c r="G166" s="15">
        <f t="shared" si="16"/>
        <v>5</v>
      </c>
      <c r="H166" s="10">
        <v>5</v>
      </c>
      <c r="I166" s="10"/>
      <c r="J166" s="15">
        <f t="shared" si="17"/>
        <v>5</v>
      </c>
      <c r="K166" s="10"/>
      <c r="L166" s="10"/>
    </row>
    <row r="167" s="1" customFormat="true" ht="22.5" customHeight="true" spans="1:12">
      <c r="A167" s="22"/>
      <c r="B167" s="12"/>
      <c r="C167" s="12"/>
      <c r="D167" s="13">
        <v>43032101</v>
      </c>
      <c r="E167" s="16" t="s">
        <v>352</v>
      </c>
      <c r="F167" s="16" t="s">
        <v>353</v>
      </c>
      <c r="G167" s="15">
        <f t="shared" si="16"/>
        <v>2</v>
      </c>
      <c r="H167" s="10">
        <v>2</v>
      </c>
      <c r="I167" s="10">
        <v>4</v>
      </c>
      <c r="J167" s="15">
        <f t="shared" si="17"/>
        <v>-2</v>
      </c>
      <c r="K167" s="10"/>
      <c r="L167" s="10"/>
    </row>
    <row r="168" s="1" customFormat="true" ht="22.5" customHeight="true" spans="1:12">
      <c r="A168" s="22"/>
      <c r="B168" s="16" t="s">
        <v>354</v>
      </c>
      <c r="C168" s="16"/>
      <c r="D168" s="21" t="s">
        <v>355</v>
      </c>
      <c r="E168" s="21"/>
      <c r="F168" s="21"/>
      <c r="G168" s="15">
        <f t="shared" si="16"/>
        <v>0</v>
      </c>
      <c r="H168" s="15">
        <v>0</v>
      </c>
      <c r="I168" s="15">
        <f>SUM(I169:I169)</f>
        <v>1</v>
      </c>
      <c r="J168" s="15">
        <f t="shared" si="17"/>
        <v>-1</v>
      </c>
      <c r="K168" s="15">
        <f t="shared" ref="K168:L168" si="26">SUM(K169:K169)</f>
        <v>0</v>
      </c>
      <c r="L168" s="15">
        <f t="shared" si="26"/>
        <v>0</v>
      </c>
    </row>
    <row r="169" s="1" customFormat="true" ht="22.5" customHeight="true" spans="1:12">
      <c r="A169" s="22"/>
      <c r="B169" s="16"/>
      <c r="C169" s="16"/>
      <c r="D169" s="13">
        <v>43030601</v>
      </c>
      <c r="E169" s="16" t="s">
        <v>356</v>
      </c>
      <c r="F169" s="16" t="s">
        <v>357</v>
      </c>
      <c r="G169" s="15">
        <f t="shared" si="16"/>
        <v>0</v>
      </c>
      <c r="H169" s="10">
        <v>0</v>
      </c>
      <c r="I169" s="10">
        <v>1</v>
      </c>
      <c r="J169" s="15">
        <f t="shared" si="17"/>
        <v>-1</v>
      </c>
      <c r="K169" s="10"/>
      <c r="L169" s="10"/>
    </row>
    <row r="170" s="1" customFormat="true" ht="22.5" customHeight="true" spans="1:12">
      <c r="A170" s="22"/>
      <c r="B170" s="16" t="s">
        <v>358</v>
      </c>
      <c r="C170" s="16"/>
      <c r="D170" s="21" t="s">
        <v>359</v>
      </c>
      <c r="E170" s="21"/>
      <c r="F170" s="21"/>
      <c r="G170" s="15">
        <f t="shared" si="16"/>
        <v>2</v>
      </c>
      <c r="H170" s="15">
        <v>2</v>
      </c>
      <c r="I170" s="15">
        <f t="shared" ref="I170:L170" si="27">SUM(I171:I172)</f>
        <v>3</v>
      </c>
      <c r="J170" s="15">
        <f t="shared" si="17"/>
        <v>-1</v>
      </c>
      <c r="K170" s="15">
        <f t="shared" si="27"/>
        <v>0</v>
      </c>
      <c r="L170" s="15">
        <f t="shared" si="27"/>
        <v>0</v>
      </c>
    </row>
    <row r="171" s="1" customFormat="true" ht="27.95" customHeight="true" spans="1:12">
      <c r="A171" s="22"/>
      <c r="B171" s="16"/>
      <c r="C171" s="16"/>
      <c r="D171" s="13">
        <v>43031301</v>
      </c>
      <c r="E171" s="16" t="s">
        <v>360</v>
      </c>
      <c r="F171" s="16" t="s">
        <v>361</v>
      </c>
      <c r="G171" s="15">
        <f t="shared" si="16"/>
        <v>1</v>
      </c>
      <c r="H171" s="10">
        <v>1</v>
      </c>
      <c r="I171" s="10"/>
      <c r="J171" s="15">
        <f t="shared" si="17"/>
        <v>1</v>
      </c>
      <c r="K171" s="10"/>
      <c r="L171" s="10"/>
    </row>
    <row r="172" s="1" customFormat="true" ht="23.1" customHeight="true" spans="1:12">
      <c r="A172" s="22"/>
      <c r="B172" s="16"/>
      <c r="C172" s="16"/>
      <c r="D172" s="13">
        <v>43032301</v>
      </c>
      <c r="E172" s="16" t="s">
        <v>362</v>
      </c>
      <c r="F172" s="16" t="s">
        <v>363</v>
      </c>
      <c r="G172" s="15">
        <f t="shared" si="16"/>
        <v>1</v>
      </c>
      <c r="H172" s="10">
        <v>1</v>
      </c>
      <c r="I172" s="10">
        <v>3</v>
      </c>
      <c r="J172" s="15">
        <f t="shared" si="17"/>
        <v>-2</v>
      </c>
      <c r="K172" s="10"/>
      <c r="L172" s="10"/>
    </row>
    <row r="173" s="1" customFormat="true" ht="23.1" customHeight="true" spans="1:12">
      <c r="A173" s="22"/>
      <c r="B173" s="16" t="s">
        <v>364</v>
      </c>
      <c r="C173" s="16"/>
      <c r="D173" s="21" t="s">
        <v>365</v>
      </c>
      <c r="E173" s="21"/>
      <c r="F173" s="21"/>
      <c r="G173" s="15">
        <f t="shared" si="16"/>
        <v>31</v>
      </c>
      <c r="H173" s="15">
        <v>1</v>
      </c>
      <c r="I173" s="15">
        <f t="shared" ref="I173:L173" si="28">SUM(I174:I176)</f>
        <v>3</v>
      </c>
      <c r="J173" s="15">
        <f t="shared" si="17"/>
        <v>-2</v>
      </c>
      <c r="K173" s="15">
        <f t="shared" si="28"/>
        <v>30</v>
      </c>
      <c r="L173" s="15">
        <f t="shared" si="28"/>
        <v>0</v>
      </c>
    </row>
    <row r="174" s="1" customFormat="true" ht="23.1" customHeight="true" spans="1:12">
      <c r="A174" s="22"/>
      <c r="B174" s="16"/>
      <c r="C174" s="16"/>
      <c r="D174" s="13">
        <v>43031401</v>
      </c>
      <c r="E174" s="16" t="s">
        <v>366</v>
      </c>
      <c r="F174" s="16" t="s">
        <v>367</v>
      </c>
      <c r="G174" s="15">
        <f t="shared" si="16"/>
        <v>0</v>
      </c>
      <c r="H174" s="10">
        <v>0</v>
      </c>
      <c r="I174" s="10">
        <v>1</v>
      </c>
      <c r="J174" s="15">
        <f t="shared" si="17"/>
        <v>-1</v>
      </c>
      <c r="K174" s="10"/>
      <c r="L174" s="10"/>
    </row>
    <row r="175" s="1" customFormat="true" ht="23.1" customHeight="true" spans="1:12">
      <c r="A175" s="22"/>
      <c r="B175" s="16"/>
      <c r="C175" s="16"/>
      <c r="D175" s="13">
        <v>43031601</v>
      </c>
      <c r="E175" s="16" t="s">
        <v>368</v>
      </c>
      <c r="F175" s="16" t="s">
        <v>369</v>
      </c>
      <c r="G175" s="15">
        <f t="shared" si="16"/>
        <v>1</v>
      </c>
      <c r="H175" s="10">
        <v>1</v>
      </c>
      <c r="I175" s="10">
        <v>2</v>
      </c>
      <c r="J175" s="15">
        <f t="shared" si="17"/>
        <v>-1</v>
      </c>
      <c r="K175" s="10"/>
      <c r="L175" s="10"/>
    </row>
    <row r="176" s="1" customFormat="true" ht="23.1" customHeight="true" spans="1:12">
      <c r="A176" s="22"/>
      <c r="B176" s="16"/>
      <c r="C176" s="16"/>
      <c r="D176" s="13">
        <v>43032801</v>
      </c>
      <c r="E176" s="16" t="s">
        <v>370</v>
      </c>
      <c r="F176" s="16" t="s">
        <v>371</v>
      </c>
      <c r="G176" s="15">
        <f t="shared" si="16"/>
        <v>30</v>
      </c>
      <c r="H176" s="10"/>
      <c r="I176" s="10"/>
      <c r="J176" s="15">
        <f t="shared" si="17"/>
        <v>0</v>
      </c>
      <c r="K176" s="10">
        <v>30</v>
      </c>
      <c r="L176" s="10"/>
    </row>
    <row r="177" s="1" customFormat="true" ht="23.1" customHeight="true" spans="1:12">
      <c r="A177" s="14" t="s">
        <v>372</v>
      </c>
      <c r="B177" s="20" t="s">
        <v>373</v>
      </c>
      <c r="C177" s="20"/>
      <c r="D177" s="20"/>
      <c r="E177" s="20"/>
      <c r="F177" s="20"/>
      <c r="G177" s="15">
        <f t="shared" si="16"/>
        <v>105</v>
      </c>
      <c r="H177" s="15">
        <v>15</v>
      </c>
      <c r="I177" s="15">
        <f t="shared" ref="I177:L177" si="29">I178+I187+I189+I191+I196+I198</f>
        <v>7</v>
      </c>
      <c r="J177" s="15">
        <f t="shared" si="17"/>
        <v>8</v>
      </c>
      <c r="K177" s="15">
        <f t="shared" si="29"/>
        <v>90</v>
      </c>
      <c r="L177" s="15">
        <f t="shared" si="29"/>
        <v>0</v>
      </c>
    </row>
    <row r="178" s="1" customFormat="true" ht="23.1" customHeight="true" spans="1:12">
      <c r="A178" s="22" t="s">
        <v>372</v>
      </c>
      <c r="B178" s="12" t="s">
        <v>374</v>
      </c>
      <c r="C178" s="21" t="s">
        <v>375</v>
      </c>
      <c r="D178" s="21"/>
      <c r="E178" s="21"/>
      <c r="F178" s="21"/>
      <c r="G178" s="15">
        <f t="shared" si="16"/>
        <v>8</v>
      </c>
      <c r="H178" s="15">
        <v>8</v>
      </c>
      <c r="I178" s="15">
        <f t="shared" ref="I178:L178" si="30">SUM(I179:I186)</f>
        <v>5</v>
      </c>
      <c r="J178" s="15">
        <f t="shared" si="17"/>
        <v>3</v>
      </c>
      <c r="K178" s="15">
        <f t="shared" si="30"/>
        <v>0</v>
      </c>
      <c r="L178" s="15">
        <f t="shared" si="30"/>
        <v>0</v>
      </c>
    </row>
    <row r="179" s="1" customFormat="true" ht="21.95" customHeight="true" spans="1:12">
      <c r="A179" s="22"/>
      <c r="B179" s="12"/>
      <c r="C179" s="16" t="s">
        <v>376</v>
      </c>
      <c r="D179" s="13">
        <v>43051401</v>
      </c>
      <c r="E179" s="16" t="s">
        <v>377</v>
      </c>
      <c r="F179" s="16" t="s">
        <v>378</v>
      </c>
      <c r="G179" s="15">
        <f t="shared" si="16"/>
        <v>1</v>
      </c>
      <c r="H179" s="10">
        <v>1</v>
      </c>
      <c r="I179" s="10"/>
      <c r="J179" s="15">
        <f t="shared" si="17"/>
        <v>1</v>
      </c>
      <c r="K179" s="10"/>
      <c r="L179" s="10"/>
    </row>
    <row r="180" s="1" customFormat="true" ht="27.95" customHeight="true" spans="1:12">
      <c r="A180" s="22"/>
      <c r="B180" s="12"/>
      <c r="C180" s="16" t="s">
        <v>379</v>
      </c>
      <c r="D180" s="13">
        <v>43050901</v>
      </c>
      <c r="E180" s="16" t="s">
        <v>380</v>
      </c>
      <c r="F180" s="16" t="s">
        <v>381</v>
      </c>
      <c r="G180" s="15">
        <f t="shared" si="16"/>
        <v>0</v>
      </c>
      <c r="H180" s="10">
        <v>0</v>
      </c>
      <c r="I180" s="10">
        <v>1</v>
      </c>
      <c r="J180" s="15">
        <f t="shared" si="17"/>
        <v>-1</v>
      </c>
      <c r="K180" s="10"/>
      <c r="L180" s="10"/>
    </row>
    <row r="181" s="1" customFormat="true" ht="21.95" customHeight="true" spans="1:12">
      <c r="A181" s="22"/>
      <c r="B181" s="12"/>
      <c r="C181" s="16"/>
      <c r="D181" s="13">
        <v>43052201</v>
      </c>
      <c r="E181" s="16" t="s">
        <v>382</v>
      </c>
      <c r="F181" s="16" t="s">
        <v>383</v>
      </c>
      <c r="G181" s="15">
        <f t="shared" si="16"/>
        <v>1</v>
      </c>
      <c r="H181" s="10">
        <v>1</v>
      </c>
      <c r="I181" s="10">
        <v>1</v>
      </c>
      <c r="J181" s="15">
        <f t="shared" si="17"/>
        <v>0</v>
      </c>
      <c r="K181" s="10"/>
      <c r="L181" s="10"/>
    </row>
    <row r="182" s="1" customFormat="true" ht="21.95" customHeight="true" spans="1:12">
      <c r="A182" s="22"/>
      <c r="B182" s="12"/>
      <c r="C182" s="16"/>
      <c r="D182" s="13">
        <v>43053201</v>
      </c>
      <c r="E182" s="16" t="s">
        <v>384</v>
      </c>
      <c r="F182" s="16" t="s">
        <v>385</v>
      </c>
      <c r="G182" s="15">
        <f t="shared" si="16"/>
        <v>0</v>
      </c>
      <c r="H182" s="10">
        <v>0</v>
      </c>
      <c r="I182" s="10">
        <v>1</v>
      </c>
      <c r="J182" s="15">
        <f t="shared" si="17"/>
        <v>-1</v>
      </c>
      <c r="K182" s="10"/>
      <c r="L182" s="10"/>
    </row>
    <row r="183" s="1" customFormat="true" ht="27.95" customHeight="true" spans="1:12">
      <c r="A183" s="22"/>
      <c r="B183" s="12"/>
      <c r="C183" s="16" t="s">
        <v>386</v>
      </c>
      <c r="D183" s="13">
        <v>43051201</v>
      </c>
      <c r="E183" s="16" t="s">
        <v>387</v>
      </c>
      <c r="F183" s="16" t="s">
        <v>388</v>
      </c>
      <c r="G183" s="15">
        <f t="shared" si="16"/>
        <v>1</v>
      </c>
      <c r="H183" s="10">
        <v>1</v>
      </c>
      <c r="I183" s="10">
        <v>1</v>
      </c>
      <c r="J183" s="15">
        <f t="shared" si="17"/>
        <v>0</v>
      </c>
      <c r="K183" s="10"/>
      <c r="L183" s="10"/>
    </row>
    <row r="184" s="1" customFormat="true" ht="27.95" customHeight="true" spans="1:12">
      <c r="A184" s="22"/>
      <c r="B184" s="12"/>
      <c r="C184" s="16"/>
      <c r="D184" s="13">
        <v>43052401</v>
      </c>
      <c r="E184" s="16" t="s">
        <v>389</v>
      </c>
      <c r="F184" s="16" t="s">
        <v>390</v>
      </c>
      <c r="G184" s="15">
        <f t="shared" si="16"/>
        <v>1</v>
      </c>
      <c r="H184" s="10">
        <v>1</v>
      </c>
      <c r="I184" s="10"/>
      <c r="J184" s="15">
        <f t="shared" si="17"/>
        <v>1</v>
      </c>
      <c r="K184" s="10"/>
      <c r="L184" s="10"/>
    </row>
    <row r="185" s="1" customFormat="true" ht="21.95" customHeight="true" spans="1:12">
      <c r="A185" s="22"/>
      <c r="B185" s="12"/>
      <c r="C185" s="16"/>
      <c r="D185" s="13">
        <v>43052601</v>
      </c>
      <c r="E185" s="16" t="s">
        <v>391</v>
      </c>
      <c r="F185" s="16" t="s">
        <v>392</v>
      </c>
      <c r="G185" s="15">
        <f t="shared" si="16"/>
        <v>3</v>
      </c>
      <c r="H185" s="10">
        <v>3</v>
      </c>
      <c r="I185" s="10"/>
      <c r="J185" s="15">
        <f t="shared" si="17"/>
        <v>3</v>
      </c>
      <c r="K185" s="10"/>
      <c r="L185" s="10"/>
    </row>
    <row r="186" s="1" customFormat="true" ht="21.95" customHeight="true" spans="1:12">
      <c r="A186" s="22"/>
      <c r="B186" s="12"/>
      <c r="C186" s="16" t="s">
        <v>386</v>
      </c>
      <c r="D186" s="13">
        <v>43052801</v>
      </c>
      <c r="E186" s="16" t="s">
        <v>393</v>
      </c>
      <c r="F186" s="16" t="s">
        <v>394</v>
      </c>
      <c r="G186" s="15">
        <f t="shared" si="16"/>
        <v>1</v>
      </c>
      <c r="H186" s="10">
        <v>1</v>
      </c>
      <c r="I186" s="10">
        <v>1</v>
      </c>
      <c r="J186" s="15">
        <f t="shared" si="17"/>
        <v>0</v>
      </c>
      <c r="K186" s="10"/>
      <c r="L186" s="10"/>
    </row>
    <row r="187" s="1" customFormat="true" ht="21.95" customHeight="true" spans="1:12">
      <c r="A187" s="22"/>
      <c r="B187" s="16" t="s">
        <v>395</v>
      </c>
      <c r="C187" s="16"/>
      <c r="D187" s="21" t="s">
        <v>396</v>
      </c>
      <c r="E187" s="21"/>
      <c r="F187" s="21"/>
      <c r="G187" s="15">
        <f t="shared" si="16"/>
        <v>30</v>
      </c>
      <c r="H187" s="15">
        <v>0</v>
      </c>
      <c r="I187" s="15">
        <f t="shared" ref="I187:L187" si="31">SUM(I188)</f>
        <v>0</v>
      </c>
      <c r="J187" s="15">
        <f t="shared" si="17"/>
        <v>0</v>
      </c>
      <c r="K187" s="15">
        <f t="shared" si="31"/>
        <v>30</v>
      </c>
      <c r="L187" s="15">
        <f t="shared" si="31"/>
        <v>0</v>
      </c>
    </row>
    <row r="188" s="1" customFormat="true" ht="21.95" customHeight="true" spans="1:12">
      <c r="A188" s="22"/>
      <c r="B188" s="16"/>
      <c r="C188" s="16"/>
      <c r="D188" s="13">
        <v>43053001</v>
      </c>
      <c r="E188" s="16" t="s">
        <v>397</v>
      </c>
      <c r="F188" s="16" t="s">
        <v>398</v>
      </c>
      <c r="G188" s="15">
        <f t="shared" si="16"/>
        <v>30</v>
      </c>
      <c r="H188" s="10"/>
      <c r="I188" s="10"/>
      <c r="J188" s="15">
        <f t="shared" si="17"/>
        <v>0</v>
      </c>
      <c r="K188" s="10">
        <v>30</v>
      </c>
      <c r="L188" s="10"/>
    </row>
    <row r="189" s="1" customFormat="true" ht="21.95" customHeight="true" spans="1:12">
      <c r="A189" s="22"/>
      <c r="B189" s="16" t="s">
        <v>399</v>
      </c>
      <c r="C189" s="16"/>
      <c r="D189" s="21" t="s">
        <v>400</v>
      </c>
      <c r="E189" s="21"/>
      <c r="F189" s="21"/>
      <c r="G189" s="15">
        <f t="shared" si="16"/>
        <v>1</v>
      </c>
      <c r="H189" s="15">
        <v>1</v>
      </c>
      <c r="I189" s="15">
        <f t="shared" ref="I189:L189" si="32">SUM(I190)</f>
        <v>2</v>
      </c>
      <c r="J189" s="15">
        <f t="shared" si="17"/>
        <v>-1</v>
      </c>
      <c r="K189" s="15">
        <f t="shared" si="32"/>
        <v>0</v>
      </c>
      <c r="L189" s="15">
        <f t="shared" si="32"/>
        <v>0</v>
      </c>
    </row>
    <row r="190" s="1" customFormat="true" ht="21.95" customHeight="true" spans="1:12">
      <c r="A190" s="22"/>
      <c r="B190" s="16"/>
      <c r="C190" s="16"/>
      <c r="D190" s="13">
        <v>43052101</v>
      </c>
      <c r="E190" s="16" t="s">
        <v>401</v>
      </c>
      <c r="F190" s="16" t="s">
        <v>402</v>
      </c>
      <c r="G190" s="15">
        <f t="shared" si="16"/>
        <v>1</v>
      </c>
      <c r="H190" s="10">
        <v>1</v>
      </c>
      <c r="I190" s="10">
        <v>2</v>
      </c>
      <c r="J190" s="15">
        <f t="shared" si="17"/>
        <v>-1</v>
      </c>
      <c r="K190" s="10"/>
      <c r="L190" s="10"/>
    </row>
    <row r="191" s="1" customFormat="true" ht="21.95" customHeight="true" spans="1:12">
      <c r="A191" s="22"/>
      <c r="B191" s="16" t="s">
        <v>403</v>
      </c>
      <c r="C191" s="16"/>
      <c r="D191" s="21" t="s">
        <v>404</v>
      </c>
      <c r="E191" s="21"/>
      <c r="F191" s="21"/>
      <c r="G191" s="15">
        <f t="shared" si="16"/>
        <v>35</v>
      </c>
      <c r="H191" s="15">
        <v>5</v>
      </c>
      <c r="I191" s="15">
        <f t="shared" ref="I191:L191" si="33">SUM(I192:I195)</f>
        <v>0</v>
      </c>
      <c r="J191" s="15">
        <f t="shared" si="17"/>
        <v>5</v>
      </c>
      <c r="K191" s="15">
        <f t="shared" si="33"/>
        <v>30</v>
      </c>
      <c r="L191" s="15">
        <f t="shared" si="33"/>
        <v>0</v>
      </c>
    </row>
    <row r="192" s="1" customFormat="true" ht="27.95" customHeight="true" spans="1:12">
      <c r="A192" s="22"/>
      <c r="B192" s="16"/>
      <c r="C192" s="16"/>
      <c r="D192" s="13">
        <v>43051001</v>
      </c>
      <c r="E192" s="16" t="s">
        <v>405</v>
      </c>
      <c r="F192" s="16" t="s">
        <v>406</v>
      </c>
      <c r="G192" s="15">
        <f t="shared" si="16"/>
        <v>1</v>
      </c>
      <c r="H192" s="10">
        <v>1</v>
      </c>
      <c r="I192" s="10"/>
      <c r="J192" s="15">
        <f t="shared" si="17"/>
        <v>1</v>
      </c>
      <c r="K192" s="10"/>
      <c r="L192" s="10"/>
    </row>
    <row r="193" s="1" customFormat="true" ht="21.95" customHeight="true" spans="1:12">
      <c r="A193" s="22"/>
      <c r="B193" s="16"/>
      <c r="C193" s="16"/>
      <c r="D193" s="13">
        <v>43052301</v>
      </c>
      <c r="E193" s="16" t="s">
        <v>407</v>
      </c>
      <c r="F193" s="16" t="s">
        <v>408</v>
      </c>
      <c r="G193" s="15">
        <f t="shared" si="16"/>
        <v>2</v>
      </c>
      <c r="H193" s="10">
        <v>2</v>
      </c>
      <c r="I193" s="10"/>
      <c r="J193" s="15">
        <f t="shared" si="17"/>
        <v>2</v>
      </c>
      <c r="K193" s="10"/>
      <c r="L193" s="10"/>
    </row>
    <row r="194" s="1" customFormat="true" ht="21.95" customHeight="true" spans="1:12">
      <c r="A194" s="22"/>
      <c r="B194" s="16"/>
      <c r="C194" s="16"/>
      <c r="D194" s="13">
        <v>43052001</v>
      </c>
      <c r="E194" s="16" t="s">
        <v>409</v>
      </c>
      <c r="F194" s="16" t="s">
        <v>410</v>
      </c>
      <c r="G194" s="15">
        <f t="shared" si="16"/>
        <v>2</v>
      </c>
      <c r="H194" s="10">
        <v>2</v>
      </c>
      <c r="I194" s="10"/>
      <c r="J194" s="15">
        <f t="shared" si="17"/>
        <v>2</v>
      </c>
      <c r="K194" s="10"/>
      <c r="L194" s="10"/>
    </row>
    <row r="195" s="1" customFormat="true" ht="21.95" customHeight="true" spans="1:12">
      <c r="A195" s="22"/>
      <c r="B195" s="16"/>
      <c r="C195" s="16"/>
      <c r="D195" s="13">
        <v>43053101</v>
      </c>
      <c r="E195" s="16" t="s">
        <v>411</v>
      </c>
      <c r="F195" s="16" t="s">
        <v>412</v>
      </c>
      <c r="G195" s="15">
        <f t="shared" si="16"/>
        <v>30</v>
      </c>
      <c r="H195" s="10"/>
      <c r="I195" s="10"/>
      <c r="J195" s="15">
        <f t="shared" si="17"/>
        <v>0</v>
      </c>
      <c r="K195" s="10">
        <v>30</v>
      </c>
      <c r="L195" s="10"/>
    </row>
    <row r="196" s="1" customFormat="true" ht="21.95" customHeight="true" spans="1:12">
      <c r="A196" s="22"/>
      <c r="B196" s="16" t="s">
        <v>413</v>
      </c>
      <c r="C196" s="16"/>
      <c r="D196" s="21" t="s">
        <v>414</v>
      </c>
      <c r="E196" s="21"/>
      <c r="F196" s="21"/>
      <c r="G196" s="15">
        <f t="shared" si="16"/>
        <v>30</v>
      </c>
      <c r="H196" s="15">
        <v>0</v>
      </c>
      <c r="I196" s="15">
        <f t="shared" ref="I196:L196" si="34">SUM(I197)</f>
        <v>0</v>
      </c>
      <c r="J196" s="15">
        <f t="shared" si="17"/>
        <v>0</v>
      </c>
      <c r="K196" s="15">
        <f t="shared" si="34"/>
        <v>30</v>
      </c>
      <c r="L196" s="15">
        <f t="shared" si="34"/>
        <v>0</v>
      </c>
    </row>
    <row r="197" s="1" customFormat="true" ht="21.95" customHeight="true" spans="1:12">
      <c r="A197" s="22"/>
      <c r="B197" s="16"/>
      <c r="C197" s="16"/>
      <c r="D197" s="13">
        <v>43053401</v>
      </c>
      <c r="E197" s="16" t="s">
        <v>415</v>
      </c>
      <c r="F197" s="16" t="s">
        <v>416</v>
      </c>
      <c r="G197" s="15">
        <f t="shared" si="16"/>
        <v>30</v>
      </c>
      <c r="H197" s="10"/>
      <c r="I197" s="10"/>
      <c r="J197" s="15">
        <f t="shared" si="17"/>
        <v>0</v>
      </c>
      <c r="K197" s="10">
        <v>30</v>
      </c>
      <c r="L197" s="10"/>
    </row>
    <row r="198" s="1" customFormat="true" ht="21.95" customHeight="true" spans="1:12">
      <c r="A198" s="14" t="s">
        <v>372</v>
      </c>
      <c r="B198" s="16" t="s">
        <v>417</v>
      </c>
      <c r="C198" s="16"/>
      <c r="D198" s="21" t="s">
        <v>418</v>
      </c>
      <c r="E198" s="21"/>
      <c r="F198" s="21"/>
      <c r="G198" s="15">
        <f t="shared" si="16"/>
        <v>1</v>
      </c>
      <c r="H198" s="15">
        <v>1</v>
      </c>
      <c r="I198" s="15">
        <f t="shared" ref="I198:L198" si="35">SUM(I199)</f>
        <v>0</v>
      </c>
      <c r="J198" s="15">
        <f t="shared" si="17"/>
        <v>1</v>
      </c>
      <c r="K198" s="15">
        <f t="shared" si="35"/>
        <v>0</v>
      </c>
      <c r="L198" s="15">
        <f t="shared" si="35"/>
        <v>0</v>
      </c>
    </row>
    <row r="199" s="1" customFormat="true" ht="27.95" customHeight="true" spans="1:12">
      <c r="A199" s="14"/>
      <c r="B199" s="16"/>
      <c r="C199" s="16"/>
      <c r="D199" s="13">
        <v>43052501</v>
      </c>
      <c r="E199" s="16" t="s">
        <v>419</v>
      </c>
      <c r="F199" s="16" t="s">
        <v>420</v>
      </c>
      <c r="G199" s="15">
        <f t="shared" si="16"/>
        <v>1</v>
      </c>
      <c r="H199" s="10">
        <v>1</v>
      </c>
      <c r="I199" s="10"/>
      <c r="J199" s="15">
        <f t="shared" si="17"/>
        <v>1</v>
      </c>
      <c r="K199" s="10"/>
      <c r="L199" s="10"/>
    </row>
    <row r="200" s="1" customFormat="true" ht="21.95" customHeight="true" spans="1:12">
      <c r="A200" s="22" t="s">
        <v>421</v>
      </c>
      <c r="B200" s="20" t="s">
        <v>422</v>
      </c>
      <c r="C200" s="20"/>
      <c r="D200" s="20"/>
      <c r="E200" s="20"/>
      <c r="F200" s="20"/>
      <c r="G200" s="15">
        <f t="shared" ref="G200:G263" si="36">H200+K200+L200</f>
        <v>88</v>
      </c>
      <c r="H200" s="15">
        <v>28</v>
      </c>
      <c r="I200" s="15">
        <f t="shared" ref="I200:L200" si="37">I201+I213+I215+I217+I221+I223+I226</f>
        <v>19</v>
      </c>
      <c r="J200" s="15">
        <f t="shared" ref="J200:J263" si="38">H200-I200</f>
        <v>9</v>
      </c>
      <c r="K200" s="15">
        <f t="shared" si="37"/>
        <v>60</v>
      </c>
      <c r="L200" s="15">
        <f t="shared" si="37"/>
        <v>0</v>
      </c>
    </row>
    <row r="201" s="1" customFormat="true" ht="21.95" customHeight="true" spans="1:12">
      <c r="A201" s="22"/>
      <c r="B201" s="12" t="s">
        <v>423</v>
      </c>
      <c r="C201" s="21" t="s">
        <v>424</v>
      </c>
      <c r="D201" s="21"/>
      <c r="E201" s="21"/>
      <c r="F201" s="21"/>
      <c r="G201" s="15">
        <f t="shared" si="36"/>
        <v>20</v>
      </c>
      <c r="H201" s="15">
        <v>20</v>
      </c>
      <c r="I201" s="15">
        <f>SUM(I202:I212)</f>
        <v>14</v>
      </c>
      <c r="J201" s="15">
        <f t="shared" si="38"/>
        <v>6</v>
      </c>
      <c r="K201" s="15">
        <f>SUM(K202:K211)</f>
        <v>0</v>
      </c>
      <c r="L201" s="15">
        <f>SUM(L202:L211)</f>
        <v>0</v>
      </c>
    </row>
    <row r="202" s="1" customFormat="true" ht="21.95" customHeight="true" spans="1:12">
      <c r="A202" s="22"/>
      <c r="B202" s="12"/>
      <c r="C202" s="16" t="s">
        <v>425</v>
      </c>
      <c r="D202" s="13">
        <v>43060701</v>
      </c>
      <c r="E202" s="16" t="s">
        <v>426</v>
      </c>
      <c r="F202" s="16" t="s">
        <v>427</v>
      </c>
      <c r="G202" s="15">
        <f t="shared" si="36"/>
        <v>4</v>
      </c>
      <c r="H202" s="10">
        <v>4</v>
      </c>
      <c r="I202" s="10"/>
      <c r="J202" s="15">
        <f t="shared" si="38"/>
        <v>4</v>
      </c>
      <c r="K202" s="10"/>
      <c r="L202" s="10"/>
    </row>
    <row r="203" s="1" customFormat="true" ht="27.95" customHeight="true" spans="1:12">
      <c r="A203" s="22"/>
      <c r="B203" s="12"/>
      <c r="C203" s="16"/>
      <c r="D203" s="13">
        <v>43061201</v>
      </c>
      <c r="E203" s="16" t="s">
        <v>428</v>
      </c>
      <c r="F203" s="16" t="s">
        <v>429</v>
      </c>
      <c r="G203" s="15">
        <f t="shared" si="36"/>
        <v>1</v>
      </c>
      <c r="H203" s="10">
        <v>1</v>
      </c>
      <c r="I203" s="10"/>
      <c r="J203" s="15">
        <f t="shared" si="38"/>
        <v>1</v>
      </c>
      <c r="K203" s="10"/>
      <c r="L203" s="10"/>
    </row>
    <row r="204" s="1" customFormat="true" ht="21.95" customHeight="true" spans="1:12">
      <c r="A204" s="22"/>
      <c r="B204" s="12"/>
      <c r="C204" s="16"/>
      <c r="D204" s="13">
        <v>43060401</v>
      </c>
      <c r="E204" s="16" t="s">
        <v>430</v>
      </c>
      <c r="F204" s="16" t="s">
        <v>431</v>
      </c>
      <c r="G204" s="15">
        <f t="shared" si="36"/>
        <v>1</v>
      </c>
      <c r="H204" s="10">
        <v>1</v>
      </c>
      <c r="I204" s="10">
        <v>3</v>
      </c>
      <c r="J204" s="15">
        <f t="shared" si="38"/>
        <v>-2</v>
      </c>
      <c r="K204" s="10"/>
      <c r="L204" s="10"/>
    </row>
    <row r="205" s="1" customFormat="true" ht="27.95" customHeight="true" spans="1:12">
      <c r="A205" s="22"/>
      <c r="B205" s="12"/>
      <c r="C205" s="16"/>
      <c r="D205" s="13">
        <v>43061001</v>
      </c>
      <c r="E205" s="16" t="s">
        <v>432</v>
      </c>
      <c r="F205" s="16" t="s">
        <v>433</v>
      </c>
      <c r="G205" s="15">
        <f t="shared" si="36"/>
        <v>1</v>
      </c>
      <c r="H205" s="10">
        <v>1</v>
      </c>
      <c r="I205" s="10">
        <v>3</v>
      </c>
      <c r="J205" s="15">
        <f t="shared" si="38"/>
        <v>-2</v>
      </c>
      <c r="K205" s="10"/>
      <c r="L205" s="10"/>
    </row>
    <row r="206" s="1" customFormat="true" ht="21.95" customHeight="true" spans="1:12">
      <c r="A206" s="22"/>
      <c r="B206" s="12"/>
      <c r="C206" s="16"/>
      <c r="D206" s="13">
        <v>43060201</v>
      </c>
      <c r="E206" s="16" t="s">
        <v>434</v>
      </c>
      <c r="F206" s="16" t="s">
        <v>435</v>
      </c>
      <c r="G206" s="15">
        <f t="shared" si="36"/>
        <v>2</v>
      </c>
      <c r="H206" s="10">
        <v>2</v>
      </c>
      <c r="I206" s="10"/>
      <c r="J206" s="15">
        <f t="shared" si="38"/>
        <v>2</v>
      </c>
      <c r="K206" s="10"/>
      <c r="L206" s="10"/>
    </row>
    <row r="207" s="1" customFormat="true" ht="21.95" customHeight="true" spans="1:12">
      <c r="A207" s="22"/>
      <c r="B207" s="12"/>
      <c r="C207" s="16"/>
      <c r="D207" s="13">
        <v>43062801</v>
      </c>
      <c r="E207" s="16" t="s">
        <v>436</v>
      </c>
      <c r="F207" s="16" t="s">
        <v>437</v>
      </c>
      <c r="G207" s="15">
        <f t="shared" si="36"/>
        <v>2</v>
      </c>
      <c r="H207" s="10">
        <v>2</v>
      </c>
      <c r="I207" s="10"/>
      <c r="J207" s="15">
        <f t="shared" si="38"/>
        <v>2</v>
      </c>
      <c r="K207" s="10"/>
      <c r="L207" s="10"/>
    </row>
    <row r="208" s="1" customFormat="true" ht="21.95" customHeight="true" spans="1:12">
      <c r="A208" s="22"/>
      <c r="B208" s="12"/>
      <c r="C208" s="16"/>
      <c r="D208" s="13">
        <v>43062901</v>
      </c>
      <c r="E208" s="16" t="s">
        <v>438</v>
      </c>
      <c r="F208" s="16" t="s">
        <v>439</v>
      </c>
      <c r="G208" s="15">
        <f t="shared" si="36"/>
        <v>1</v>
      </c>
      <c r="H208" s="10">
        <v>1</v>
      </c>
      <c r="I208" s="10">
        <v>2</v>
      </c>
      <c r="J208" s="15">
        <f t="shared" si="38"/>
        <v>-1</v>
      </c>
      <c r="K208" s="10"/>
      <c r="L208" s="10"/>
    </row>
    <row r="209" s="1" customFormat="true" ht="27.95" customHeight="true" spans="1:12">
      <c r="A209" s="22"/>
      <c r="B209" s="12"/>
      <c r="C209" s="16"/>
      <c r="D209" s="13">
        <v>43063101</v>
      </c>
      <c r="E209" s="16" t="s">
        <v>440</v>
      </c>
      <c r="F209" s="16" t="s">
        <v>441</v>
      </c>
      <c r="G209" s="15">
        <f t="shared" si="36"/>
        <v>2</v>
      </c>
      <c r="H209" s="10">
        <v>2</v>
      </c>
      <c r="I209" s="10">
        <v>4</v>
      </c>
      <c r="J209" s="15">
        <f t="shared" si="38"/>
        <v>-2</v>
      </c>
      <c r="K209" s="10"/>
      <c r="L209" s="10"/>
    </row>
    <row r="210" s="1" customFormat="true" ht="27.95" customHeight="true" spans="1:12">
      <c r="A210" s="22"/>
      <c r="B210" s="12"/>
      <c r="C210" s="16"/>
      <c r="D210" s="13">
        <v>43063301</v>
      </c>
      <c r="E210" s="16" t="s">
        <v>442</v>
      </c>
      <c r="F210" s="16" t="s">
        <v>443</v>
      </c>
      <c r="G210" s="15">
        <f t="shared" si="36"/>
        <v>3</v>
      </c>
      <c r="H210" s="10">
        <v>3</v>
      </c>
      <c r="I210" s="10"/>
      <c r="J210" s="15">
        <f t="shared" si="38"/>
        <v>3</v>
      </c>
      <c r="K210" s="10"/>
      <c r="L210" s="10"/>
    </row>
    <row r="211" s="1" customFormat="true" ht="21.95" customHeight="true" spans="1:12">
      <c r="A211" s="22"/>
      <c r="B211" s="12"/>
      <c r="C211" s="16"/>
      <c r="D211" s="13">
        <v>43063501</v>
      </c>
      <c r="E211" s="16" t="s">
        <v>444</v>
      </c>
      <c r="F211" s="16" t="s">
        <v>445</v>
      </c>
      <c r="G211" s="15">
        <f t="shared" si="36"/>
        <v>2</v>
      </c>
      <c r="H211" s="10">
        <v>2</v>
      </c>
      <c r="I211" s="10"/>
      <c r="J211" s="15">
        <f t="shared" si="38"/>
        <v>2</v>
      </c>
      <c r="K211" s="10"/>
      <c r="L211" s="10"/>
    </row>
    <row r="212" s="1" customFormat="true" ht="21.95" customHeight="true" spans="1:12">
      <c r="A212" s="22"/>
      <c r="B212" s="12"/>
      <c r="C212" s="16" t="s">
        <v>446</v>
      </c>
      <c r="D212" s="13">
        <v>43063401</v>
      </c>
      <c r="E212" s="16" t="s">
        <v>447</v>
      </c>
      <c r="F212" s="16" t="s">
        <v>448</v>
      </c>
      <c r="G212" s="15">
        <f t="shared" si="36"/>
        <v>1</v>
      </c>
      <c r="H212" s="10">
        <v>1</v>
      </c>
      <c r="I212" s="10">
        <v>2</v>
      </c>
      <c r="J212" s="15">
        <f t="shared" si="38"/>
        <v>-1</v>
      </c>
      <c r="K212" s="10"/>
      <c r="L212" s="10"/>
    </row>
    <row r="213" s="1" customFormat="true" ht="21.95" customHeight="true" spans="1:12">
      <c r="A213" s="22"/>
      <c r="B213" s="16" t="s">
        <v>449</v>
      </c>
      <c r="C213" s="16"/>
      <c r="D213" s="21" t="s">
        <v>450</v>
      </c>
      <c r="E213" s="21"/>
      <c r="F213" s="21"/>
      <c r="G213" s="15">
        <f t="shared" si="36"/>
        <v>30</v>
      </c>
      <c r="H213" s="15">
        <v>0</v>
      </c>
      <c r="I213" s="15">
        <f t="shared" ref="I213:L213" si="39">SUM(I214)</f>
        <v>0</v>
      </c>
      <c r="J213" s="15">
        <f t="shared" si="38"/>
        <v>0</v>
      </c>
      <c r="K213" s="15">
        <f t="shared" si="39"/>
        <v>30</v>
      </c>
      <c r="L213" s="15">
        <f t="shared" si="39"/>
        <v>0</v>
      </c>
    </row>
    <row r="214" s="1" customFormat="true" ht="21.95" customHeight="true" spans="1:12">
      <c r="A214" s="22"/>
      <c r="B214" s="16"/>
      <c r="C214" s="16"/>
      <c r="D214" s="13">
        <v>43063801</v>
      </c>
      <c r="E214" s="16" t="s">
        <v>451</v>
      </c>
      <c r="F214" s="16" t="s">
        <v>452</v>
      </c>
      <c r="G214" s="15">
        <f t="shared" si="36"/>
        <v>30</v>
      </c>
      <c r="H214" s="10"/>
      <c r="I214" s="10"/>
      <c r="J214" s="15">
        <f t="shared" si="38"/>
        <v>0</v>
      </c>
      <c r="K214" s="10">
        <v>30</v>
      </c>
      <c r="L214" s="10"/>
    </row>
    <row r="215" s="1" customFormat="true" ht="21.95" customHeight="true" spans="1:12">
      <c r="A215" s="22"/>
      <c r="B215" s="16" t="s">
        <v>453</v>
      </c>
      <c r="C215" s="16"/>
      <c r="D215" s="21" t="s">
        <v>454</v>
      </c>
      <c r="E215" s="21"/>
      <c r="F215" s="21"/>
      <c r="G215" s="15">
        <f t="shared" si="36"/>
        <v>1</v>
      </c>
      <c r="H215" s="15">
        <v>1</v>
      </c>
      <c r="I215" s="15">
        <f t="shared" ref="I215:L215" si="40">SUM(I216)</f>
        <v>0</v>
      </c>
      <c r="J215" s="15">
        <f t="shared" si="38"/>
        <v>1</v>
      </c>
      <c r="K215" s="15">
        <f t="shared" si="40"/>
        <v>0</v>
      </c>
      <c r="L215" s="15">
        <f t="shared" si="40"/>
        <v>0</v>
      </c>
    </row>
    <row r="216" s="1" customFormat="true" ht="21.95" customHeight="true" spans="1:12">
      <c r="A216" s="22"/>
      <c r="B216" s="16"/>
      <c r="C216" s="16"/>
      <c r="D216" s="13">
        <v>43062701</v>
      </c>
      <c r="E216" s="16" t="s">
        <v>455</v>
      </c>
      <c r="F216" s="16" t="s">
        <v>456</v>
      </c>
      <c r="G216" s="15">
        <f t="shared" si="36"/>
        <v>1</v>
      </c>
      <c r="H216" s="10">
        <v>1</v>
      </c>
      <c r="I216" s="10"/>
      <c r="J216" s="15">
        <f t="shared" si="38"/>
        <v>1</v>
      </c>
      <c r="K216" s="10"/>
      <c r="L216" s="10"/>
    </row>
    <row r="217" s="1" customFormat="true" ht="21.95" customHeight="true" spans="1:12">
      <c r="A217" s="22"/>
      <c r="B217" s="26" t="s">
        <v>457</v>
      </c>
      <c r="C217" s="26"/>
      <c r="D217" s="21" t="s">
        <v>458</v>
      </c>
      <c r="E217" s="21"/>
      <c r="F217" s="21"/>
      <c r="G217" s="15">
        <f t="shared" si="36"/>
        <v>32</v>
      </c>
      <c r="H217" s="15">
        <v>2</v>
      </c>
      <c r="I217" s="15">
        <f t="shared" ref="I217:L217" si="41">SUM(I218:I220)</f>
        <v>1</v>
      </c>
      <c r="J217" s="15">
        <f t="shared" si="38"/>
        <v>1</v>
      </c>
      <c r="K217" s="15">
        <f t="shared" si="41"/>
        <v>30</v>
      </c>
      <c r="L217" s="15">
        <f t="shared" si="41"/>
        <v>0</v>
      </c>
    </row>
    <row r="218" s="1" customFormat="true" ht="21.95" customHeight="true" spans="1:12">
      <c r="A218" s="22" t="s">
        <v>421</v>
      </c>
      <c r="B218" s="26" t="s">
        <v>457</v>
      </c>
      <c r="C218" s="26"/>
      <c r="D218" s="13">
        <v>43061701</v>
      </c>
      <c r="E218" s="16" t="s">
        <v>459</v>
      </c>
      <c r="F218" s="16" t="s">
        <v>460</v>
      </c>
      <c r="G218" s="15">
        <f t="shared" si="36"/>
        <v>1</v>
      </c>
      <c r="H218" s="10">
        <v>1</v>
      </c>
      <c r="I218" s="10"/>
      <c r="J218" s="15">
        <f t="shared" si="38"/>
        <v>1</v>
      </c>
      <c r="K218" s="10"/>
      <c r="L218" s="10"/>
    </row>
    <row r="219" s="1" customFormat="true" ht="21.95" customHeight="true" spans="1:12">
      <c r="A219" s="22"/>
      <c r="B219" s="26"/>
      <c r="C219" s="26"/>
      <c r="D219" s="13">
        <v>43063001</v>
      </c>
      <c r="E219" s="16" t="s">
        <v>461</v>
      </c>
      <c r="F219" s="16" t="s">
        <v>462</v>
      </c>
      <c r="G219" s="15">
        <f t="shared" si="36"/>
        <v>1</v>
      </c>
      <c r="H219" s="10">
        <v>1</v>
      </c>
      <c r="I219" s="10"/>
      <c r="J219" s="15">
        <f t="shared" si="38"/>
        <v>1</v>
      </c>
      <c r="K219" s="10"/>
      <c r="L219" s="10"/>
    </row>
    <row r="220" s="1" customFormat="true" ht="21.95" customHeight="true" spans="1:12">
      <c r="A220" s="22"/>
      <c r="B220" s="26"/>
      <c r="C220" s="26"/>
      <c r="D220" s="13">
        <v>43063701</v>
      </c>
      <c r="E220" s="16" t="s">
        <v>463</v>
      </c>
      <c r="F220" s="16" t="s">
        <v>464</v>
      </c>
      <c r="G220" s="15">
        <f t="shared" si="36"/>
        <v>30</v>
      </c>
      <c r="H220" s="10">
        <v>0</v>
      </c>
      <c r="I220" s="10">
        <v>1</v>
      </c>
      <c r="J220" s="15">
        <f t="shared" si="38"/>
        <v>-1</v>
      </c>
      <c r="K220" s="10">
        <v>30</v>
      </c>
      <c r="L220" s="10"/>
    </row>
    <row r="221" s="1" customFormat="true" ht="21.95" customHeight="true" spans="1:12">
      <c r="A221" s="22"/>
      <c r="B221" s="16" t="s">
        <v>465</v>
      </c>
      <c r="C221" s="16"/>
      <c r="D221" s="21" t="s">
        <v>466</v>
      </c>
      <c r="E221" s="21"/>
      <c r="F221" s="21"/>
      <c r="G221" s="15">
        <f t="shared" si="36"/>
        <v>1</v>
      </c>
      <c r="H221" s="15">
        <v>1</v>
      </c>
      <c r="I221" s="15">
        <f t="shared" ref="I221:L221" si="42">SUM(I222)</f>
        <v>0</v>
      </c>
      <c r="J221" s="15">
        <f t="shared" si="38"/>
        <v>1</v>
      </c>
      <c r="K221" s="15">
        <f t="shared" si="42"/>
        <v>0</v>
      </c>
      <c r="L221" s="15">
        <f t="shared" si="42"/>
        <v>0</v>
      </c>
    </row>
    <row r="222" s="1" customFormat="true" ht="21.95" customHeight="true" spans="1:12">
      <c r="A222" s="22"/>
      <c r="B222" s="16"/>
      <c r="C222" s="16"/>
      <c r="D222" s="13">
        <v>43062501</v>
      </c>
      <c r="E222" s="16" t="s">
        <v>467</v>
      </c>
      <c r="F222" s="16" t="s">
        <v>468</v>
      </c>
      <c r="G222" s="15">
        <f t="shared" si="36"/>
        <v>1</v>
      </c>
      <c r="H222" s="10">
        <v>1</v>
      </c>
      <c r="I222" s="10"/>
      <c r="J222" s="15">
        <f t="shared" si="38"/>
        <v>1</v>
      </c>
      <c r="K222" s="10"/>
      <c r="L222" s="10"/>
    </row>
    <row r="223" s="1" customFormat="true" ht="21.95" customHeight="true" spans="1:12">
      <c r="A223" s="22"/>
      <c r="B223" s="16" t="s">
        <v>469</v>
      </c>
      <c r="C223" s="16"/>
      <c r="D223" s="21" t="s">
        <v>470</v>
      </c>
      <c r="E223" s="21"/>
      <c r="F223" s="21"/>
      <c r="G223" s="15">
        <f t="shared" si="36"/>
        <v>2</v>
      </c>
      <c r="H223" s="15">
        <v>2</v>
      </c>
      <c r="I223" s="15">
        <f t="shared" ref="I223:L223" si="43">SUM(I224:I225)</f>
        <v>4</v>
      </c>
      <c r="J223" s="15">
        <f t="shared" si="38"/>
        <v>-2</v>
      </c>
      <c r="K223" s="15">
        <f t="shared" si="43"/>
        <v>0</v>
      </c>
      <c r="L223" s="15">
        <f t="shared" si="43"/>
        <v>0</v>
      </c>
    </row>
    <row r="224" s="1" customFormat="true" ht="21.95" customHeight="true" spans="1:12">
      <c r="A224" s="22"/>
      <c r="B224" s="16"/>
      <c r="C224" s="16"/>
      <c r="D224" s="13">
        <v>43061801</v>
      </c>
      <c r="E224" s="16" t="s">
        <v>471</v>
      </c>
      <c r="F224" s="16" t="s">
        <v>472</v>
      </c>
      <c r="G224" s="15">
        <f t="shared" si="36"/>
        <v>1</v>
      </c>
      <c r="H224" s="10">
        <v>1</v>
      </c>
      <c r="I224" s="10">
        <v>2</v>
      </c>
      <c r="J224" s="15">
        <f t="shared" si="38"/>
        <v>-1</v>
      </c>
      <c r="K224" s="10"/>
      <c r="L224" s="10"/>
    </row>
    <row r="225" s="1" customFormat="true" ht="21.95" customHeight="true" spans="1:12">
      <c r="A225" s="22"/>
      <c r="B225" s="16"/>
      <c r="C225" s="16"/>
      <c r="D225" s="13">
        <v>43063601</v>
      </c>
      <c r="E225" s="16" t="s">
        <v>473</v>
      </c>
      <c r="F225" s="16" t="s">
        <v>474</v>
      </c>
      <c r="G225" s="15">
        <f t="shared" si="36"/>
        <v>1</v>
      </c>
      <c r="H225" s="10">
        <v>1</v>
      </c>
      <c r="I225" s="10">
        <v>2</v>
      </c>
      <c r="J225" s="15">
        <f t="shared" si="38"/>
        <v>-1</v>
      </c>
      <c r="K225" s="10"/>
      <c r="L225" s="10"/>
    </row>
    <row r="226" s="1" customFormat="true" ht="21.95" customHeight="true" spans="1:12">
      <c r="A226" s="22"/>
      <c r="B226" s="16" t="s">
        <v>475</v>
      </c>
      <c r="C226" s="16"/>
      <c r="D226" s="21" t="s">
        <v>476</v>
      </c>
      <c r="E226" s="21"/>
      <c r="F226" s="21"/>
      <c r="G226" s="15">
        <f t="shared" si="36"/>
        <v>2</v>
      </c>
      <c r="H226" s="15">
        <v>2</v>
      </c>
      <c r="I226" s="15">
        <f t="shared" ref="I226:L226" si="44">SUM(I227)</f>
        <v>0</v>
      </c>
      <c r="J226" s="15">
        <f t="shared" si="38"/>
        <v>2</v>
      </c>
      <c r="K226" s="15">
        <f t="shared" si="44"/>
        <v>0</v>
      </c>
      <c r="L226" s="15">
        <f t="shared" si="44"/>
        <v>0</v>
      </c>
    </row>
    <row r="227" s="1" customFormat="true" ht="21.95" customHeight="true" spans="1:12">
      <c r="A227" s="22"/>
      <c r="B227" s="16"/>
      <c r="C227" s="16"/>
      <c r="D227" s="13">
        <v>43062101</v>
      </c>
      <c r="E227" s="16" t="s">
        <v>477</v>
      </c>
      <c r="F227" s="16" t="s">
        <v>478</v>
      </c>
      <c r="G227" s="15">
        <f t="shared" si="36"/>
        <v>2</v>
      </c>
      <c r="H227" s="10">
        <v>2</v>
      </c>
      <c r="I227" s="10"/>
      <c r="J227" s="15">
        <f t="shared" si="38"/>
        <v>2</v>
      </c>
      <c r="K227" s="10"/>
      <c r="L227" s="10"/>
    </row>
    <row r="228" s="1" customFormat="true" ht="21.95" customHeight="true" spans="1:12">
      <c r="A228" s="27" t="s">
        <v>479</v>
      </c>
      <c r="B228" s="28" t="s">
        <v>480</v>
      </c>
      <c r="C228" s="28"/>
      <c r="D228" s="28"/>
      <c r="E228" s="28"/>
      <c r="F228" s="28"/>
      <c r="G228" s="15">
        <f t="shared" si="36"/>
        <v>92</v>
      </c>
      <c r="H228" s="33">
        <v>32</v>
      </c>
      <c r="I228" s="33">
        <f t="shared" ref="I228:L228" si="45">I229+I241+I244+I248+I251+I255+I258+I261</f>
        <v>29</v>
      </c>
      <c r="J228" s="15">
        <f t="shared" si="38"/>
        <v>3</v>
      </c>
      <c r="K228" s="33">
        <f t="shared" si="45"/>
        <v>30</v>
      </c>
      <c r="L228" s="33">
        <f t="shared" si="45"/>
        <v>30</v>
      </c>
    </row>
    <row r="229" s="1" customFormat="true" ht="21.95" customHeight="true" spans="1:12">
      <c r="A229" s="27"/>
      <c r="B229" s="29" t="s">
        <v>481</v>
      </c>
      <c r="C229" s="30" t="s">
        <v>482</v>
      </c>
      <c r="D229" s="30"/>
      <c r="E229" s="30"/>
      <c r="F229" s="30"/>
      <c r="G229" s="15">
        <f t="shared" si="36"/>
        <v>19</v>
      </c>
      <c r="H229" s="33">
        <v>19</v>
      </c>
      <c r="I229" s="33">
        <f t="shared" ref="I229:L229" si="46">SUM(I230:I240)</f>
        <v>10</v>
      </c>
      <c r="J229" s="15">
        <f t="shared" si="38"/>
        <v>9</v>
      </c>
      <c r="K229" s="33">
        <f t="shared" si="46"/>
        <v>0</v>
      </c>
      <c r="L229" s="33">
        <f t="shared" si="46"/>
        <v>0</v>
      </c>
    </row>
    <row r="230" s="1" customFormat="true" ht="21.95" customHeight="true" spans="1:12">
      <c r="A230" s="27"/>
      <c r="B230" s="29"/>
      <c r="C230" s="29" t="s">
        <v>483</v>
      </c>
      <c r="D230" s="31">
        <v>43080801</v>
      </c>
      <c r="E230" s="32" t="s">
        <v>484</v>
      </c>
      <c r="F230" s="32" t="s">
        <v>485</v>
      </c>
      <c r="G230" s="15">
        <f t="shared" si="36"/>
        <v>2</v>
      </c>
      <c r="H230" s="34">
        <v>2</v>
      </c>
      <c r="I230" s="34">
        <v>4</v>
      </c>
      <c r="J230" s="15">
        <f t="shared" si="38"/>
        <v>-2</v>
      </c>
      <c r="K230" s="34"/>
      <c r="L230" s="34"/>
    </row>
    <row r="231" s="1" customFormat="true" ht="21.95" customHeight="true" spans="1:12">
      <c r="A231" s="27"/>
      <c r="B231" s="29"/>
      <c r="C231" s="29"/>
      <c r="D231" s="31">
        <v>43081001</v>
      </c>
      <c r="E231" s="32" t="s">
        <v>486</v>
      </c>
      <c r="F231" s="32" t="s">
        <v>487</v>
      </c>
      <c r="G231" s="15">
        <f t="shared" si="36"/>
        <v>1</v>
      </c>
      <c r="H231" s="34">
        <v>1</v>
      </c>
      <c r="I231" s="34">
        <v>2</v>
      </c>
      <c r="J231" s="15">
        <f t="shared" si="38"/>
        <v>-1</v>
      </c>
      <c r="K231" s="34"/>
      <c r="L231" s="34"/>
    </row>
    <row r="232" s="1" customFormat="true" ht="21.95" customHeight="true" spans="1:12">
      <c r="A232" s="27"/>
      <c r="B232" s="29"/>
      <c r="C232" s="29"/>
      <c r="D232" s="31">
        <v>43082301</v>
      </c>
      <c r="E232" s="32" t="s">
        <v>488</v>
      </c>
      <c r="F232" s="32" t="s">
        <v>489</v>
      </c>
      <c r="G232" s="15">
        <f t="shared" si="36"/>
        <v>0</v>
      </c>
      <c r="H232" s="34">
        <v>0</v>
      </c>
      <c r="I232" s="34">
        <v>1</v>
      </c>
      <c r="J232" s="15">
        <f t="shared" si="38"/>
        <v>-1</v>
      </c>
      <c r="K232" s="34"/>
      <c r="L232" s="34"/>
    </row>
    <row r="233" s="1" customFormat="true" ht="21.95" customHeight="true" spans="1:12">
      <c r="A233" s="27"/>
      <c r="B233" s="29"/>
      <c r="C233" s="29"/>
      <c r="D233" s="31">
        <v>43083501</v>
      </c>
      <c r="E233" s="32" t="s">
        <v>490</v>
      </c>
      <c r="F233" s="32" t="s">
        <v>491</v>
      </c>
      <c r="G233" s="15">
        <f t="shared" si="36"/>
        <v>6</v>
      </c>
      <c r="H233" s="34">
        <v>6</v>
      </c>
      <c r="I233" s="34"/>
      <c r="J233" s="15">
        <f t="shared" si="38"/>
        <v>6</v>
      </c>
      <c r="K233" s="34"/>
      <c r="L233" s="34"/>
    </row>
    <row r="234" s="1" customFormat="true" ht="27.95" customHeight="true" spans="1:12">
      <c r="A234" s="27"/>
      <c r="B234" s="29"/>
      <c r="C234" s="29"/>
      <c r="D234" s="31">
        <v>43083401</v>
      </c>
      <c r="E234" s="32" t="s">
        <v>492</v>
      </c>
      <c r="F234" s="32" t="s">
        <v>493</v>
      </c>
      <c r="G234" s="15">
        <f t="shared" si="36"/>
        <v>2</v>
      </c>
      <c r="H234" s="34">
        <v>2</v>
      </c>
      <c r="I234" s="34"/>
      <c r="J234" s="15">
        <f t="shared" si="38"/>
        <v>2</v>
      </c>
      <c r="K234" s="34"/>
      <c r="L234" s="34"/>
    </row>
    <row r="235" s="1" customFormat="true" ht="21.95" customHeight="true" spans="1:12">
      <c r="A235" s="27"/>
      <c r="B235" s="29"/>
      <c r="C235" s="29"/>
      <c r="D235" s="31">
        <v>43083001</v>
      </c>
      <c r="E235" s="32" t="s">
        <v>494</v>
      </c>
      <c r="F235" s="32" t="s">
        <v>495</v>
      </c>
      <c r="G235" s="15">
        <f t="shared" si="36"/>
        <v>2</v>
      </c>
      <c r="H235" s="34">
        <v>2</v>
      </c>
      <c r="I235" s="34"/>
      <c r="J235" s="15">
        <f t="shared" si="38"/>
        <v>2</v>
      </c>
      <c r="K235" s="34"/>
      <c r="L235" s="34"/>
    </row>
    <row r="236" s="1" customFormat="true" ht="27.95" customHeight="true" spans="1:12">
      <c r="A236" s="27"/>
      <c r="B236" s="29"/>
      <c r="C236" s="29"/>
      <c r="D236" s="31">
        <v>43082801</v>
      </c>
      <c r="E236" s="32" t="s">
        <v>496</v>
      </c>
      <c r="F236" s="32" t="s">
        <v>497</v>
      </c>
      <c r="G236" s="15">
        <f t="shared" si="36"/>
        <v>3</v>
      </c>
      <c r="H236" s="34">
        <v>3</v>
      </c>
      <c r="I236" s="34"/>
      <c r="J236" s="15">
        <f t="shared" si="38"/>
        <v>3</v>
      </c>
      <c r="K236" s="34"/>
      <c r="L236" s="34"/>
    </row>
    <row r="237" s="1" customFormat="true" ht="27.95" customHeight="true" spans="1:12">
      <c r="A237" s="27"/>
      <c r="B237" s="29"/>
      <c r="C237" s="29"/>
      <c r="D237" s="31">
        <v>43083201</v>
      </c>
      <c r="E237" s="32" t="s">
        <v>498</v>
      </c>
      <c r="F237" s="32" t="s">
        <v>499</v>
      </c>
      <c r="G237" s="15">
        <f t="shared" si="36"/>
        <v>1</v>
      </c>
      <c r="H237" s="34">
        <v>1</v>
      </c>
      <c r="I237" s="34"/>
      <c r="J237" s="15">
        <f t="shared" si="38"/>
        <v>1</v>
      </c>
      <c r="K237" s="34"/>
      <c r="L237" s="34"/>
    </row>
    <row r="238" s="1" customFormat="true" ht="21.95" customHeight="true" spans="1:12">
      <c r="A238" s="27" t="s">
        <v>479</v>
      </c>
      <c r="B238" s="23" t="s">
        <v>481</v>
      </c>
      <c r="C238" s="14" t="s">
        <v>483</v>
      </c>
      <c r="D238" s="31">
        <v>43085001</v>
      </c>
      <c r="E238" s="32" t="s">
        <v>500</v>
      </c>
      <c r="F238" s="32" t="s">
        <v>501</v>
      </c>
      <c r="G238" s="15">
        <f t="shared" si="36"/>
        <v>1</v>
      </c>
      <c r="H238" s="34">
        <v>1</v>
      </c>
      <c r="I238" s="34"/>
      <c r="J238" s="15">
        <f t="shared" si="38"/>
        <v>1</v>
      </c>
      <c r="K238" s="34"/>
      <c r="L238" s="34"/>
    </row>
    <row r="239" s="1" customFormat="true" ht="21.95" customHeight="true" spans="1:12">
      <c r="A239" s="27"/>
      <c r="B239" s="23"/>
      <c r="C239" s="32" t="s">
        <v>502</v>
      </c>
      <c r="D239" s="31">
        <v>43082001</v>
      </c>
      <c r="E239" s="32" t="s">
        <v>503</v>
      </c>
      <c r="F239" s="32" t="s">
        <v>504</v>
      </c>
      <c r="G239" s="15">
        <f t="shared" si="36"/>
        <v>0</v>
      </c>
      <c r="H239" s="34">
        <v>0</v>
      </c>
      <c r="I239" s="34">
        <v>1</v>
      </c>
      <c r="J239" s="15">
        <f t="shared" si="38"/>
        <v>-1</v>
      </c>
      <c r="K239" s="34"/>
      <c r="L239" s="34"/>
    </row>
    <row r="240" s="1" customFormat="true" ht="21.95" customHeight="true" spans="1:12">
      <c r="A240" s="27"/>
      <c r="B240" s="23"/>
      <c r="C240" s="32"/>
      <c r="D240" s="31">
        <v>43083901</v>
      </c>
      <c r="E240" s="32" t="s">
        <v>505</v>
      </c>
      <c r="F240" s="32" t="s">
        <v>506</v>
      </c>
      <c r="G240" s="15">
        <f t="shared" si="36"/>
        <v>1</v>
      </c>
      <c r="H240" s="34">
        <v>1</v>
      </c>
      <c r="I240" s="34">
        <v>2</v>
      </c>
      <c r="J240" s="15">
        <f t="shared" si="38"/>
        <v>-1</v>
      </c>
      <c r="K240" s="34"/>
      <c r="L240" s="34"/>
    </row>
    <row r="241" s="1" customFormat="true" ht="21.95" customHeight="true" spans="1:12">
      <c r="A241" s="27"/>
      <c r="B241" s="32" t="s">
        <v>507</v>
      </c>
      <c r="C241" s="32"/>
      <c r="D241" s="30" t="s">
        <v>508</v>
      </c>
      <c r="E241" s="30"/>
      <c r="F241" s="30"/>
      <c r="G241" s="15">
        <f t="shared" si="36"/>
        <v>2</v>
      </c>
      <c r="H241" s="33">
        <v>2</v>
      </c>
      <c r="I241" s="33">
        <f t="shared" ref="I241:L241" si="47">SUM(I242:I243)</f>
        <v>4</v>
      </c>
      <c r="J241" s="15">
        <f t="shared" si="38"/>
        <v>-2</v>
      </c>
      <c r="K241" s="33">
        <f t="shared" si="47"/>
        <v>0</v>
      </c>
      <c r="L241" s="33">
        <f t="shared" si="47"/>
        <v>0</v>
      </c>
    </row>
    <row r="242" s="1" customFormat="true" ht="21.95" customHeight="true" spans="1:12">
      <c r="A242" s="27"/>
      <c r="B242" s="32"/>
      <c r="C242" s="32"/>
      <c r="D242" s="31">
        <v>43083301</v>
      </c>
      <c r="E242" s="32" t="s">
        <v>509</v>
      </c>
      <c r="F242" s="32" t="s">
        <v>510</v>
      </c>
      <c r="G242" s="15">
        <f t="shared" si="36"/>
        <v>1</v>
      </c>
      <c r="H242" s="34">
        <v>1</v>
      </c>
      <c r="I242" s="34">
        <v>1</v>
      </c>
      <c r="J242" s="15">
        <f t="shared" si="38"/>
        <v>0</v>
      </c>
      <c r="K242" s="34"/>
      <c r="L242" s="34"/>
    </row>
    <row r="243" s="1" customFormat="true" ht="21.95" customHeight="true" spans="1:12">
      <c r="A243" s="27"/>
      <c r="B243" s="32"/>
      <c r="C243" s="32"/>
      <c r="D243" s="31">
        <v>43084701</v>
      </c>
      <c r="E243" s="32" t="s">
        <v>511</v>
      </c>
      <c r="F243" s="32" t="s">
        <v>512</v>
      </c>
      <c r="G243" s="15">
        <f t="shared" si="36"/>
        <v>1</v>
      </c>
      <c r="H243" s="34">
        <v>1</v>
      </c>
      <c r="I243" s="34">
        <v>3</v>
      </c>
      <c r="J243" s="15">
        <f t="shared" si="38"/>
        <v>-2</v>
      </c>
      <c r="K243" s="34"/>
      <c r="L243" s="34"/>
    </row>
    <row r="244" s="1" customFormat="true" ht="21.95" customHeight="true" spans="1:12">
      <c r="A244" s="27"/>
      <c r="B244" s="32" t="s">
        <v>513</v>
      </c>
      <c r="C244" s="32"/>
      <c r="D244" s="30" t="s">
        <v>514</v>
      </c>
      <c r="E244" s="30"/>
      <c r="F244" s="30"/>
      <c r="G244" s="15">
        <f t="shared" si="36"/>
        <v>32</v>
      </c>
      <c r="H244" s="33">
        <v>2</v>
      </c>
      <c r="I244" s="33">
        <f t="shared" ref="I244:L244" si="48">SUM(I245:I247)</f>
        <v>4</v>
      </c>
      <c r="J244" s="15">
        <f t="shared" si="38"/>
        <v>-2</v>
      </c>
      <c r="K244" s="33">
        <f t="shared" si="48"/>
        <v>0</v>
      </c>
      <c r="L244" s="33">
        <f t="shared" si="48"/>
        <v>30</v>
      </c>
    </row>
    <row r="245" s="1" customFormat="true" ht="21.95" customHeight="true" spans="1:12">
      <c r="A245" s="27"/>
      <c r="B245" s="32" t="s">
        <v>513</v>
      </c>
      <c r="C245" s="32"/>
      <c r="D245" s="31">
        <v>43080901</v>
      </c>
      <c r="E245" s="32" t="s">
        <v>515</v>
      </c>
      <c r="F245" s="32" t="s">
        <v>516</v>
      </c>
      <c r="G245" s="15">
        <f t="shared" si="36"/>
        <v>0</v>
      </c>
      <c r="H245" s="34">
        <v>0</v>
      </c>
      <c r="I245" s="34">
        <v>1</v>
      </c>
      <c r="J245" s="15">
        <f t="shared" si="38"/>
        <v>-1</v>
      </c>
      <c r="K245" s="34"/>
      <c r="L245" s="34"/>
    </row>
    <row r="246" s="1" customFormat="true" ht="21.95" customHeight="true" spans="1:12">
      <c r="A246" s="27"/>
      <c r="B246" s="32"/>
      <c r="C246" s="32"/>
      <c r="D246" s="31">
        <v>43082101</v>
      </c>
      <c r="E246" s="32" t="s">
        <v>517</v>
      </c>
      <c r="F246" s="32" t="s">
        <v>518</v>
      </c>
      <c r="G246" s="15">
        <f t="shared" si="36"/>
        <v>2</v>
      </c>
      <c r="H246" s="34">
        <v>2</v>
      </c>
      <c r="I246" s="34">
        <v>3</v>
      </c>
      <c r="J246" s="15">
        <f t="shared" si="38"/>
        <v>-1</v>
      </c>
      <c r="K246" s="34"/>
      <c r="L246" s="34"/>
    </row>
    <row r="247" s="1" customFormat="true" ht="27.95" customHeight="true" spans="1:12">
      <c r="A247" s="27"/>
      <c r="B247" s="32"/>
      <c r="C247" s="32"/>
      <c r="D247" s="31">
        <v>43085201</v>
      </c>
      <c r="E247" s="32" t="s">
        <v>519</v>
      </c>
      <c r="F247" s="32" t="s">
        <v>520</v>
      </c>
      <c r="G247" s="15">
        <f t="shared" si="36"/>
        <v>30</v>
      </c>
      <c r="H247" s="34"/>
      <c r="I247" s="34"/>
      <c r="J247" s="15">
        <f t="shared" si="38"/>
        <v>0</v>
      </c>
      <c r="K247" s="34"/>
      <c r="L247" s="35">
        <v>30</v>
      </c>
    </row>
    <row r="248" s="1" customFormat="true" ht="21.95" customHeight="true" spans="1:12">
      <c r="A248" s="27"/>
      <c r="B248" s="32" t="s">
        <v>521</v>
      </c>
      <c r="C248" s="32"/>
      <c r="D248" s="30" t="s">
        <v>522</v>
      </c>
      <c r="E248" s="30"/>
      <c r="F248" s="30"/>
      <c r="G248" s="15">
        <f t="shared" si="36"/>
        <v>1</v>
      </c>
      <c r="H248" s="33">
        <v>1</v>
      </c>
      <c r="I248" s="33">
        <f>SUM(I249:I250)</f>
        <v>3</v>
      </c>
      <c r="J248" s="15">
        <f t="shared" si="38"/>
        <v>-2</v>
      </c>
      <c r="K248" s="33">
        <f t="shared" ref="K248:L248" si="49">SUM(K249:K250)</f>
        <v>0</v>
      </c>
      <c r="L248" s="33">
        <f t="shared" si="49"/>
        <v>0</v>
      </c>
    </row>
    <row r="249" s="1" customFormat="true" ht="21.95" customHeight="true" spans="1:12">
      <c r="A249" s="27"/>
      <c r="B249" s="32"/>
      <c r="C249" s="32"/>
      <c r="D249" s="31">
        <v>43071201</v>
      </c>
      <c r="E249" s="32" t="s">
        <v>523</v>
      </c>
      <c r="F249" s="32" t="s">
        <v>524</v>
      </c>
      <c r="G249" s="15">
        <f t="shared" si="36"/>
        <v>0</v>
      </c>
      <c r="H249" s="34">
        <v>0</v>
      </c>
      <c r="I249" s="34">
        <v>1</v>
      </c>
      <c r="J249" s="15">
        <f t="shared" si="38"/>
        <v>-1</v>
      </c>
      <c r="K249" s="34"/>
      <c r="L249" s="34"/>
    </row>
    <row r="250" s="1" customFormat="true" ht="21.95" customHeight="true" spans="1:12">
      <c r="A250" s="27"/>
      <c r="B250" s="32"/>
      <c r="C250" s="32"/>
      <c r="D250" s="31">
        <v>43082701</v>
      </c>
      <c r="E250" s="32" t="s">
        <v>525</v>
      </c>
      <c r="F250" s="32" t="s">
        <v>526</v>
      </c>
      <c r="G250" s="15">
        <f t="shared" si="36"/>
        <v>1</v>
      </c>
      <c r="H250" s="34">
        <v>1</v>
      </c>
      <c r="I250" s="34">
        <v>2</v>
      </c>
      <c r="J250" s="15">
        <f t="shared" si="38"/>
        <v>-1</v>
      </c>
      <c r="K250" s="34"/>
      <c r="L250" s="34"/>
    </row>
    <row r="251" s="1" customFormat="true" ht="21.95" customHeight="true" spans="1:12">
      <c r="A251" s="27"/>
      <c r="B251" s="32" t="s">
        <v>527</v>
      </c>
      <c r="C251" s="32"/>
      <c r="D251" s="30" t="s">
        <v>528</v>
      </c>
      <c r="E251" s="30"/>
      <c r="F251" s="30"/>
      <c r="G251" s="15">
        <f t="shared" si="36"/>
        <v>2</v>
      </c>
      <c r="H251" s="33">
        <v>2</v>
      </c>
      <c r="I251" s="33">
        <f t="shared" ref="I251:L251" si="50">SUM(I252:I254)</f>
        <v>3</v>
      </c>
      <c r="J251" s="15">
        <f t="shared" si="38"/>
        <v>-1</v>
      </c>
      <c r="K251" s="33">
        <f t="shared" si="50"/>
        <v>0</v>
      </c>
      <c r="L251" s="33">
        <f t="shared" si="50"/>
        <v>0</v>
      </c>
    </row>
    <row r="252" s="1" customFormat="true" ht="21.95" customHeight="true" spans="1:12">
      <c r="A252" s="27"/>
      <c r="B252" s="32"/>
      <c r="C252" s="32"/>
      <c r="D252" s="31">
        <v>43081501</v>
      </c>
      <c r="E252" s="32" t="s">
        <v>529</v>
      </c>
      <c r="F252" s="32" t="s">
        <v>529</v>
      </c>
      <c r="G252" s="15">
        <f t="shared" si="36"/>
        <v>1</v>
      </c>
      <c r="H252" s="34">
        <v>1</v>
      </c>
      <c r="I252" s="34">
        <v>2</v>
      </c>
      <c r="J252" s="15">
        <f t="shared" si="38"/>
        <v>-1</v>
      </c>
      <c r="K252" s="34"/>
      <c r="L252" s="34"/>
    </row>
    <row r="253" s="1" customFormat="true" ht="21.95" customHeight="true" spans="1:12">
      <c r="A253" s="27"/>
      <c r="B253" s="32"/>
      <c r="C253" s="32"/>
      <c r="D253" s="31">
        <v>43083101</v>
      </c>
      <c r="E253" s="32" t="s">
        <v>530</v>
      </c>
      <c r="F253" s="32" t="s">
        <v>531</v>
      </c>
      <c r="G253" s="15">
        <f t="shared" si="36"/>
        <v>1</v>
      </c>
      <c r="H253" s="34">
        <v>1</v>
      </c>
      <c r="I253" s="34"/>
      <c r="J253" s="15">
        <f t="shared" si="38"/>
        <v>1</v>
      </c>
      <c r="K253" s="34"/>
      <c r="L253" s="34"/>
    </row>
    <row r="254" s="1" customFormat="true" ht="21.95" customHeight="true" spans="1:12">
      <c r="A254" s="27"/>
      <c r="B254" s="32"/>
      <c r="C254" s="32"/>
      <c r="D254" s="31">
        <v>43084501</v>
      </c>
      <c r="E254" s="32" t="s">
        <v>532</v>
      </c>
      <c r="F254" s="32" t="s">
        <v>533</v>
      </c>
      <c r="G254" s="15">
        <f t="shared" si="36"/>
        <v>0</v>
      </c>
      <c r="H254" s="34">
        <v>0</v>
      </c>
      <c r="I254" s="34">
        <v>1</v>
      </c>
      <c r="J254" s="15">
        <f t="shared" si="38"/>
        <v>-1</v>
      </c>
      <c r="K254" s="34"/>
      <c r="L254" s="34"/>
    </row>
    <row r="255" s="1" customFormat="true" ht="21.95" customHeight="true" spans="1:12">
      <c r="A255" s="27"/>
      <c r="B255" s="32" t="s">
        <v>534</v>
      </c>
      <c r="C255" s="32"/>
      <c r="D255" s="30" t="s">
        <v>535</v>
      </c>
      <c r="E255" s="30"/>
      <c r="F255" s="30"/>
      <c r="G255" s="15">
        <f t="shared" si="36"/>
        <v>31</v>
      </c>
      <c r="H255" s="33">
        <v>1</v>
      </c>
      <c r="I255" s="33">
        <f t="shared" ref="I255:L255" si="51">SUM(I256:I257)</f>
        <v>0</v>
      </c>
      <c r="J255" s="15">
        <f t="shared" si="38"/>
        <v>1</v>
      </c>
      <c r="K255" s="33">
        <f t="shared" si="51"/>
        <v>30</v>
      </c>
      <c r="L255" s="33">
        <f t="shared" si="51"/>
        <v>0</v>
      </c>
    </row>
    <row r="256" s="1" customFormat="true" ht="21.95" customHeight="true" spans="1:12">
      <c r="A256" s="27"/>
      <c r="B256" s="32"/>
      <c r="C256" s="32"/>
      <c r="D256" s="31">
        <v>43084301</v>
      </c>
      <c r="E256" s="32" t="s">
        <v>536</v>
      </c>
      <c r="F256" s="32" t="s">
        <v>537</v>
      </c>
      <c r="G256" s="15">
        <f t="shared" si="36"/>
        <v>1</v>
      </c>
      <c r="H256" s="34">
        <v>1</v>
      </c>
      <c r="I256" s="34"/>
      <c r="J256" s="15">
        <f t="shared" si="38"/>
        <v>1</v>
      </c>
      <c r="K256" s="34"/>
      <c r="L256" s="34"/>
    </row>
    <row r="257" s="1" customFormat="true" ht="21.95" customHeight="true" spans="1:12">
      <c r="A257" s="27"/>
      <c r="B257" s="32"/>
      <c r="C257" s="32"/>
      <c r="D257" s="31">
        <v>43084901</v>
      </c>
      <c r="E257" s="32" t="s">
        <v>538</v>
      </c>
      <c r="F257" s="32" t="s">
        <v>539</v>
      </c>
      <c r="G257" s="15">
        <f t="shared" si="36"/>
        <v>30</v>
      </c>
      <c r="H257" s="34"/>
      <c r="I257" s="34"/>
      <c r="J257" s="15">
        <f t="shared" si="38"/>
        <v>0</v>
      </c>
      <c r="K257" s="34">
        <v>30</v>
      </c>
      <c r="L257" s="34"/>
    </row>
    <row r="258" s="1" customFormat="true" ht="21.95" customHeight="true" spans="1:12">
      <c r="A258" s="27"/>
      <c r="B258" s="26" t="s">
        <v>540</v>
      </c>
      <c r="C258" s="26"/>
      <c r="D258" s="30" t="s">
        <v>541</v>
      </c>
      <c r="E258" s="30"/>
      <c r="F258" s="30"/>
      <c r="G258" s="15">
        <f t="shared" si="36"/>
        <v>2</v>
      </c>
      <c r="H258" s="33">
        <v>2</v>
      </c>
      <c r="I258" s="33">
        <f t="shared" ref="I258:L258" si="52">SUM(I259:I260)</f>
        <v>2</v>
      </c>
      <c r="J258" s="15">
        <f t="shared" si="38"/>
        <v>0</v>
      </c>
      <c r="K258" s="33">
        <f t="shared" si="52"/>
        <v>0</v>
      </c>
      <c r="L258" s="33">
        <f t="shared" si="52"/>
        <v>0</v>
      </c>
    </row>
    <row r="259" s="1" customFormat="true" ht="21.95" customHeight="true" spans="1:12">
      <c r="A259" s="14" t="s">
        <v>479</v>
      </c>
      <c r="B259" s="26" t="s">
        <v>540</v>
      </c>
      <c r="C259" s="26"/>
      <c r="D259" s="31">
        <v>43084101</v>
      </c>
      <c r="E259" s="32" t="s">
        <v>542</v>
      </c>
      <c r="F259" s="32" t="s">
        <v>543</v>
      </c>
      <c r="G259" s="15">
        <f t="shared" si="36"/>
        <v>1</v>
      </c>
      <c r="H259" s="34">
        <v>1</v>
      </c>
      <c r="I259" s="34">
        <v>2</v>
      </c>
      <c r="J259" s="15">
        <f t="shared" si="38"/>
        <v>-1</v>
      </c>
      <c r="K259" s="34"/>
      <c r="L259" s="34"/>
    </row>
    <row r="260" s="1" customFormat="true" ht="21.95" customHeight="true" spans="1:12">
      <c r="A260" s="14"/>
      <c r="B260" s="26"/>
      <c r="C260" s="26"/>
      <c r="D260" s="31">
        <v>43083801</v>
      </c>
      <c r="E260" s="32" t="s">
        <v>544</v>
      </c>
      <c r="F260" s="32" t="s">
        <v>545</v>
      </c>
      <c r="G260" s="15">
        <f t="shared" si="36"/>
        <v>1</v>
      </c>
      <c r="H260" s="34">
        <v>1</v>
      </c>
      <c r="I260" s="34"/>
      <c r="J260" s="15">
        <f t="shared" si="38"/>
        <v>1</v>
      </c>
      <c r="K260" s="34"/>
      <c r="L260" s="34"/>
    </row>
    <row r="261" s="1" customFormat="true" ht="21.95" customHeight="true" spans="1:12">
      <c r="A261" s="14"/>
      <c r="B261" s="32" t="s">
        <v>546</v>
      </c>
      <c r="C261" s="32"/>
      <c r="D261" s="30" t="s">
        <v>547</v>
      </c>
      <c r="E261" s="30"/>
      <c r="F261" s="30"/>
      <c r="G261" s="15">
        <f t="shared" si="36"/>
        <v>3</v>
      </c>
      <c r="H261" s="33">
        <v>3</v>
      </c>
      <c r="I261" s="33">
        <f t="shared" ref="I261:L261" si="53">SUM(I262:I264)</f>
        <v>3</v>
      </c>
      <c r="J261" s="15">
        <f t="shared" si="38"/>
        <v>0</v>
      </c>
      <c r="K261" s="33">
        <f t="shared" si="53"/>
        <v>0</v>
      </c>
      <c r="L261" s="33">
        <f t="shared" si="53"/>
        <v>0</v>
      </c>
    </row>
    <row r="262" s="1" customFormat="true" ht="21.95" customHeight="true" spans="1:12">
      <c r="A262" s="14"/>
      <c r="B262" s="32"/>
      <c r="C262" s="32"/>
      <c r="D262" s="31">
        <v>43082601</v>
      </c>
      <c r="E262" s="32" t="s">
        <v>548</v>
      </c>
      <c r="F262" s="32" t="s">
        <v>549</v>
      </c>
      <c r="G262" s="15">
        <f t="shared" si="36"/>
        <v>1</v>
      </c>
      <c r="H262" s="34">
        <v>1</v>
      </c>
      <c r="I262" s="34">
        <v>1</v>
      </c>
      <c r="J262" s="15">
        <f t="shared" si="38"/>
        <v>0</v>
      </c>
      <c r="K262" s="34"/>
      <c r="L262" s="34"/>
    </row>
    <row r="263" s="1" customFormat="true" ht="27.95" customHeight="true" spans="1:12">
      <c r="A263" s="14"/>
      <c r="B263" s="32"/>
      <c r="C263" s="32"/>
      <c r="D263" s="31">
        <v>43082901</v>
      </c>
      <c r="E263" s="32" t="s">
        <v>550</v>
      </c>
      <c r="F263" s="32" t="s">
        <v>551</v>
      </c>
      <c r="G263" s="15">
        <f t="shared" si="36"/>
        <v>1</v>
      </c>
      <c r="H263" s="34">
        <v>1</v>
      </c>
      <c r="I263" s="34">
        <v>1</v>
      </c>
      <c r="J263" s="15">
        <f t="shared" si="38"/>
        <v>0</v>
      </c>
      <c r="K263" s="34"/>
      <c r="L263" s="34"/>
    </row>
    <row r="264" s="1" customFormat="true" ht="21.95" customHeight="true" spans="1:12">
      <c r="A264" s="14"/>
      <c r="B264" s="32"/>
      <c r="C264" s="32"/>
      <c r="D264" s="31">
        <v>43082401</v>
      </c>
      <c r="E264" s="32" t="s">
        <v>552</v>
      </c>
      <c r="F264" s="32" t="s">
        <v>553</v>
      </c>
      <c r="G264" s="15">
        <f t="shared" ref="G264:G327" si="54">H264+K264+L264</f>
        <v>1</v>
      </c>
      <c r="H264" s="34">
        <v>1</v>
      </c>
      <c r="I264" s="34">
        <v>1</v>
      </c>
      <c r="J264" s="15">
        <f t="shared" ref="J264:J327" si="55">H264-I264</f>
        <v>0</v>
      </c>
      <c r="K264" s="34"/>
      <c r="L264" s="34"/>
    </row>
    <row r="265" s="1" customFormat="true" ht="21.95" customHeight="true" spans="1:12">
      <c r="A265" s="12" t="s">
        <v>554</v>
      </c>
      <c r="B265" s="20" t="s">
        <v>555</v>
      </c>
      <c r="C265" s="20"/>
      <c r="D265" s="20"/>
      <c r="E265" s="20"/>
      <c r="F265" s="20"/>
      <c r="G265" s="15">
        <f t="shared" si="54"/>
        <v>9</v>
      </c>
      <c r="H265" s="15">
        <v>9</v>
      </c>
      <c r="I265" s="15">
        <f t="shared" ref="I265:L265" si="56">I266+I271+I274</f>
        <v>7</v>
      </c>
      <c r="J265" s="15">
        <f t="shared" si="55"/>
        <v>2</v>
      </c>
      <c r="K265" s="15">
        <f t="shared" si="56"/>
        <v>0</v>
      </c>
      <c r="L265" s="15">
        <f t="shared" si="56"/>
        <v>0</v>
      </c>
    </row>
    <row r="266" s="1" customFormat="true" ht="21.95" customHeight="true" spans="1:12">
      <c r="A266" s="12"/>
      <c r="B266" s="16" t="s">
        <v>556</v>
      </c>
      <c r="C266" s="21" t="s">
        <v>557</v>
      </c>
      <c r="D266" s="21"/>
      <c r="E266" s="21"/>
      <c r="F266" s="21"/>
      <c r="G266" s="15">
        <f t="shared" si="54"/>
        <v>7</v>
      </c>
      <c r="H266" s="15">
        <v>7</v>
      </c>
      <c r="I266" s="15">
        <f t="shared" ref="I266:L266" si="57">SUM(I267:I270)</f>
        <v>5</v>
      </c>
      <c r="J266" s="15">
        <f t="shared" si="55"/>
        <v>2</v>
      </c>
      <c r="K266" s="15">
        <f t="shared" si="57"/>
        <v>0</v>
      </c>
      <c r="L266" s="15">
        <f t="shared" si="57"/>
        <v>0</v>
      </c>
    </row>
    <row r="267" s="1" customFormat="true" ht="21.95" customHeight="true" spans="1:12">
      <c r="A267" s="12"/>
      <c r="B267" s="16"/>
      <c r="C267" s="16" t="s">
        <v>558</v>
      </c>
      <c r="D267" s="13">
        <v>43140101</v>
      </c>
      <c r="E267" s="16" t="s">
        <v>559</v>
      </c>
      <c r="F267" s="16" t="s">
        <v>560</v>
      </c>
      <c r="G267" s="15">
        <f t="shared" si="54"/>
        <v>1</v>
      </c>
      <c r="H267" s="10">
        <v>1</v>
      </c>
      <c r="I267" s="10">
        <v>1</v>
      </c>
      <c r="J267" s="15">
        <f t="shared" si="55"/>
        <v>0</v>
      </c>
      <c r="K267" s="10"/>
      <c r="L267" s="10"/>
    </row>
    <row r="268" s="1" customFormat="true" ht="21.95" customHeight="true" spans="1:12">
      <c r="A268" s="12"/>
      <c r="B268" s="16"/>
      <c r="C268" s="16"/>
      <c r="D268" s="13">
        <v>43140201</v>
      </c>
      <c r="E268" s="16" t="s">
        <v>561</v>
      </c>
      <c r="F268" s="16" t="s">
        <v>562</v>
      </c>
      <c r="G268" s="15">
        <f t="shared" si="54"/>
        <v>2</v>
      </c>
      <c r="H268" s="10">
        <v>2</v>
      </c>
      <c r="I268" s="10">
        <v>4</v>
      </c>
      <c r="J268" s="15">
        <f t="shared" si="55"/>
        <v>-2</v>
      </c>
      <c r="K268" s="10"/>
      <c r="L268" s="10"/>
    </row>
    <row r="269" s="1" customFormat="true" ht="21.95" customHeight="true" spans="1:12">
      <c r="A269" s="12"/>
      <c r="B269" s="16"/>
      <c r="C269" s="16"/>
      <c r="D269" s="13">
        <v>43140701</v>
      </c>
      <c r="E269" s="16" t="s">
        <v>563</v>
      </c>
      <c r="F269" s="16" t="s">
        <v>564</v>
      </c>
      <c r="G269" s="15">
        <f t="shared" si="54"/>
        <v>3</v>
      </c>
      <c r="H269" s="10">
        <v>3</v>
      </c>
      <c r="I269" s="10"/>
      <c r="J269" s="15">
        <f t="shared" si="55"/>
        <v>3</v>
      </c>
      <c r="K269" s="10"/>
      <c r="L269" s="10"/>
    </row>
    <row r="270" s="1" customFormat="true" ht="27.95" customHeight="true" spans="1:12">
      <c r="A270" s="12"/>
      <c r="B270" s="16"/>
      <c r="C270" s="16"/>
      <c r="D270" s="13">
        <v>43141001</v>
      </c>
      <c r="E270" s="16" t="s">
        <v>565</v>
      </c>
      <c r="F270" s="16" t="s">
        <v>566</v>
      </c>
      <c r="G270" s="15">
        <f t="shared" si="54"/>
        <v>1</v>
      </c>
      <c r="H270" s="10">
        <v>1</v>
      </c>
      <c r="I270" s="10"/>
      <c r="J270" s="15">
        <f t="shared" si="55"/>
        <v>1</v>
      </c>
      <c r="K270" s="10"/>
      <c r="L270" s="10"/>
    </row>
    <row r="271" s="1" customFormat="true" ht="21.95" customHeight="true" spans="1:12">
      <c r="A271" s="12"/>
      <c r="B271" s="16" t="s">
        <v>567</v>
      </c>
      <c r="C271" s="16"/>
      <c r="D271" s="21" t="s">
        <v>568</v>
      </c>
      <c r="E271" s="21"/>
      <c r="F271" s="21"/>
      <c r="G271" s="15">
        <f t="shared" si="54"/>
        <v>2</v>
      </c>
      <c r="H271" s="15">
        <v>2</v>
      </c>
      <c r="I271" s="15">
        <f t="shared" ref="I271:L271" si="58">SUM(I272:I273)</f>
        <v>0</v>
      </c>
      <c r="J271" s="15">
        <f t="shared" si="55"/>
        <v>2</v>
      </c>
      <c r="K271" s="15">
        <f t="shared" si="58"/>
        <v>0</v>
      </c>
      <c r="L271" s="15">
        <f t="shared" si="58"/>
        <v>0</v>
      </c>
    </row>
    <row r="272" s="1" customFormat="true" ht="21.95" customHeight="true" spans="1:12">
      <c r="A272" s="12"/>
      <c r="B272" s="16"/>
      <c r="C272" s="16"/>
      <c r="D272" s="13">
        <v>43140501</v>
      </c>
      <c r="E272" s="16" t="s">
        <v>569</v>
      </c>
      <c r="F272" s="16" t="s">
        <v>570</v>
      </c>
      <c r="G272" s="15">
        <f t="shared" si="54"/>
        <v>1</v>
      </c>
      <c r="H272" s="10">
        <v>1</v>
      </c>
      <c r="I272" s="10"/>
      <c r="J272" s="15">
        <f t="shared" si="55"/>
        <v>1</v>
      </c>
      <c r="K272" s="10"/>
      <c r="L272" s="10"/>
    </row>
    <row r="273" s="1" customFormat="true" ht="21.95" customHeight="true" spans="1:12">
      <c r="A273" s="12"/>
      <c r="B273" s="16"/>
      <c r="C273" s="16"/>
      <c r="D273" s="13">
        <v>43140801</v>
      </c>
      <c r="E273" s="16" t="s">
        <v>571</v>
      </c>
      <c r="F273" s="16" t="s">
        <v>572</v>
      </c>
      <c r="G273" s="15">
        <f t="shared" si="54"/>
        <v>1</v>
      </c>
      <c r="H273" s="10">
        <v>1</v>
      </c>
      <c r="I273" s="10"/>
      <c r="J273" s="15">
        <f t="shared" si="55"/>
        <v>1</v>
      </c>
      <c r="K273" s="10"/>
      <c r="L273" s="10"/>
    </row>
    <row r="274" s="1" customFormat="true" ht="21.95" customHeight="true" spans="1:12">
      <c r="A274" s="12"/>
      <c r="B274" s="16" t="s">
        <v>573</v>
      </c>
      <c r="C274" s="16"/>
      <c r="D274" s="21" t="s">
        <v>574</v>
      </c>
      <c r="E274" s="21"/>
      <c r="F274" s="21"/>
      <c r="G274" s="15">
        <f t="shared" si="54"/>
        <v>0</v>
      </c>
      <c r="H274" s="15">
        <v>0</v>
      </c>
      <c r="I274" s="15">
        <f t="shared" ref="I274:L274" si="59">SUM(I275)</f>
        <v>2</v>
      </c>
      <c r="J274" s="15">
        <f t="shared" si="55"/>
        <v>-2</v>
      </c>
      <c r="K274" s="15">
        <f t="shared" si="59"/>
        <v>0</v>
      </c>
      <c r="L274" s="15">
        <f t="shared" si="59"/>
        <v>0</v>
      </c>
    </row>
    <row r="275" s="1" customFormat="true" ht="21.95" customHeight="true" spans="1:12">
      <c r="A275" s="12"/>
      <c r="B275" s="16"/>
      <c r="C275" s="16"/>
      <c r="D275" s="13">
        <v>43140301</v>
      </c>
      <c r="E275" s="16" t="s">
        <v>575</v>
      </c>
      <c r="F275" s="16" t="s">
        <v>576</v>
      </c>
      <c r="G275" s="15">
        <f t="shared" si="54"/>
        <v>0</v>
      </c>
      <c r="H275" s="10"/>
      <c r="I275" s="10">
        <v>2</v>
      </c>
      <c r="J275" s="15">
        <f t="shared" si="55"/>
        <v>-2</v>
      </c>
      <c r="K275" s="10"/>
      <c r="L275" s="10"/>
    </row>
    <row r="276" s="1" customFormat="true" ht="21.95" customHeight="true" spans="1:12">
      <c r="A276" s="14" t="s">
        <v>577</v>
      </c>
      <c r="B276" s="20" t="s">
        <v>578</v>
      </c>
      <c r="C276" s="20"/>
      <c r="D276" s="20"/>
      <c r="E276" s="20"/>
      <c r="F276" s="20"/>
      <c r="G276" s="15">
        <f t="shared" si="54"/>
        <v>82</v>
      </c>
      <c r="H276" s="15">
        <v>22</v>
      </c>
      <c r="I276" s="15">
        <f t="shared" ref="I276:L276" si="60">I277+I284+I287+I291+I295</f>
        <v>19</v>
      </c>
      <c r="J276" s="15">
        <f t="shared" si="55"/>
        <v>3</v>
      </c>
      <c r="K276" s="15">
        <f t="shared" si="60"/>
        <v>60</v>
      </c>
      <c r="L276" s="15">
        <f t="shared" si="60"/>
        <v>0</v>
      </c>
    </row>
    <row r="277" s="1" customFormat="true" ht="21.95" customHeight="true" spans="1:12">
      <c r="A277" s="14"/>
      <c r="B277" s="23" t="s">
        <v>579</v>
      </c>
      <c r="C277" s="21" t="s">
        <v>580</v>
      </c>
      <c r="D277" s="21"/>
      <c r="E277" s="21"/>
      <c r="F277" s="21"/>
      <c r="G277" s="15">
        <f t="shared" si="54"/>
        <v>14</v>
      </c>
      <c r="H277" s="15">
        <v>14</v>
      </c>
      <c r="I277" s="15">
        <f t="shared" ref="I277:L277" si="61">SUM(I278:I283)</f>
        <v>6</v>
      </c>
      <c r="J277" s="15">
        <f t="shared" si="55"/>
        <v>8</v>
      </c>
      <c r="K277" s="15">
        <f t="shared" si="61"/>
        <v>0</v>
      </c>
      <c r="L277" s="15">
        <f t="shared" si="61"/>
        <v>0</v>
      </c>
    </row>
    <row r="278" s="1" customFormat="true" ht="27.95" customHeight="true" spans="1:12">
      <c r="A278" s="14"/>
      <c r="B278" s="23"/>
      <c r="C278" s="14" t="s">
        <v>581</v>
      </c>
      <c r="D278" s="13">
        <v>43070402</v>
      </c>
      <c r="E278" s="16" t="s">
        <v>582</v>
      </c>
      <c r="F278" s="16" t="s">
        <v>583</v>
      </c>
      <c r="G278" s="15">
        <f t="shared" si="54"/>
        <v>2</v>
      </c>
      <c r="H278" s="10">
        <v>2</v>
      </c>
      <c r="I278" s="10">
        <v>3</v>
      </c>
      <c r="J278" s="15">
        <f t="shared" si="55"/>
        <v>-1</v>
      </c>
      <c r="K278" s="10"/>
      <c r="L278" s="10"/>
    </row>
    <row r="279" s="1" customFormat="true" ht="27.95" customHeight="true" spans="1:12">
      <c r="A279" s="14"/>
      <c r="B279" s="23" t="s">
        <v>579</v>
      </c>
      <c r="C279" s="14" t="s">
        <v>581</v>
      </c>
      <c r="D279" s="13">
        <v>43070601</v>
      </c>
      <c r="E279" s="16" t="s">
        <v>584</v>
      </c>
      <c r="F279" s="16" t="s">
        <v>585</v>
      </c>
      <c r="G279" s="15">
        <f t="shared" si="54"/>
        <v>1</v>
      </c>
      <c r="H279" s="10">
        <v>1</v>
      </c>
      <c r="I279" s="10">
        <v>2</v>
      </c>
      <c r="J279" s="15">
        <f t="shared" si="55"/>
        <v>-1</v>
      </c>
      <c r="K279" s="10"/>
      <c r="L279" s="10"/>
    </row>
    <row r="280" s="1" customFormat="true" ht="27.95" customHeight="true" spans="1:12">
      <c r="A280" s="22" t="s">
        <v>577</v>
      </c>
      <c r="B280" s="23"/>
      <c r="C280" s="14"/>
      <c r="D280" s="13">
        <v>43072301</v>
      </c>
      <c r="E280" s="16" t="s">
        <v>586</v>
      </c>
      <c r="F280" s="16" t="s">
        <v>587</v>
      </c>
      <c r="G280" s="15">
        <f t="shared" si="54"/>
        <v>1</v>
      </c>
      <c r="H280" s="10">
        <v>1</v>
      </c>
      <c r="I280" s="10"/>
      <c r="J280" s="15">
        <f t="shared" si="55"/>
        <v>1</v>
      </c>
      <c r="K280" s="10"/>
      <c r="L280" s="10"/>
    </row>
    <row r="281" s="1" customFormat="true" ht="21.95" customHeight="true" spans="1:12">
      <c r="A281" s="22"/>
      <c r="B281" s="23"/>
      <c r="C281" s="14"/>
      <c r="D281" s="13">
        <v>43072501</v>
      </c>
      <c r="E281" s="16" t="s">
        <v>588</v>
      </c>
      <c r="F281" s="16" t="s">
        <v>589</v>
      </c>
      <c r="G281" s="15">
        <f t="shared" si="54"/>
        <v>6</v>
      </c>
      <c r="H281" s="10">
        <v>6</v>
      </c>
      <c r="I281" s="10"/>
      <c r="J281" s="15">
        <f t="shared" si="55"/>
        <v>6</v>
      </c>
      <c r="K281" s="10"/>
      <c r="L281" s="10"/>
    </row>
    <row r="282" s="1" customFormat="true" ht="21.95" customHeight="true" spans="1:12">
      <c r="A282" s="22"/>
      <c r="B282" s="23"/>
      <c r="C282" s="14"/>
      <c r="D282" s="13">
        <v>43072601</v>
      </c>
      <c r="E282" s="16" t="s">
        <v>590</v>
      </c>
      <c r="F282" s="16" t="s">
        <v>591</v>
      </c>
      <c r="G282" s="15">
        <f t="shared" si="54"/>
        <v>3</v>
      </c>
      <c r="H282" s="10">
        <v>3</v>
      </c>
      <c r="I282" s="10"/>
      <c r="J282" s="15">
        <f t="shared" si="55"/>
        <v>3</v>
      </c>
      <c r="K282" s="10"/>
      <c r="L282" s="10"/>
    </row>
    <row r="283" s="1" customFormat="true" ht="21.95" customHeight="true" spans="1:12">
      <c r="A283" s="22"/>
      <c r="B283" s="23"/>
      <c r="C283" s="16" t="s">
        <v>592</v>
      </c>
      <c r="D283" s="13">
        <v>43072801</v>
      </c>
      <c r="E283" s="16" t="s">
        <v>593</v>
      </c>
      <c r="F283" s="16" t="s">
        <v>594</v>
      </c>
      <c r="G283" s="15">
        <f t="shared" si="54"/>
        <v>1</v>
      </c>
      <c r="H283" s="10">
        <v>1</v>
      </c>
      <c r="I283" s="10">
        <v>1</v>
      </c>
      <c r="J283" s="15">
        <f t="shared" si="55"/>
        <v>0</v>
      </c>
      <c r="K283" s="10"/>
      <c r="L283" s="10"/>
    </row>
    <row r="284" s="1" customFormat="true" ht="21.95" customHeight="true" spans="1:12">
      <c r="A284" s="22"/>
      <c r="B284" s="16" t="s">
        <v>595</v>
      </c>
      <c r="C284" s="16"/>
      <c r="D284" s="21" t="s">
        <v>596</v>
      </c>
      <c r="E284" s="21"/>
      <c r="F284" s="21"/>
      <c r="G284" s="15">
        <f t="shared" si="54"/>
        <v>2</v>
      </c>
      <c r="H284" s="15">
        <v>2</v>
      </c>
      <c r="I284" s="15">
        <f t="shared" ref="I284:L284" si="62">SUM(I285:I286)</f>
        <v>4</v>
      </c>
      <c r="J284" s="15">
        <f t="shared" si="55"/>
        <v>-2</v>
      </c>
      <c r="K284" s="15">
        <f t="shared" si="62"/>
        <v>0</v>
      </c>
      <c r="L284" s="15">
        <f t="shared" si="62"/>
        <v>0</v>
      </c>
    </row>
    <row r="285" s="1" customFormat="true" ht="21.95" customHeight="true" spans="1:12">
      <c r="A285" s="22"/>
      <c r="B285" s="16"/>
      <c r="C285" s="16"/>
      <c r="D285" s="13">
        <v>43071301</v>
      </c>
      <c r="E285" s="16" t="s">
        <v>597</v>
      </c>
      <c r="F285" s="16" t="s">
        <v>598</v>
      </c>
      <c r="G285" s="15">
        <f t="shared" si="54"/>
        <v>1</v>
      </c>
      <c r="H285" s="10">
        <v>1</v>
      </c>
      <c r="I285" s="10">
        <v>1</v>
      </c>
      <c r="J285" s="15">
        <f t="shared" si="55"/>
        <v>0</v>
      </c>
      <c r="K285" s="10"/>
      <c r="L285" s="10"/>
    </row>
    <row r="286" s="1" customFormat="true" ht="21.95" customHeight="true" spans="1:12">
      <c r="A286" s="22"/>
      <c r="B286" s="16"/>
      <c r="C286" s="16"/>
      <c r="D286" s="13">
        <v>43071601</v>
      </c>
      <c r="E286" s="16" t="s">
        <v>599</v>
      </c>
      <c r="F286" s="16" t="s">
        <v>600</v>
      </c>
      <c r="G286" s="15">
        <f t="shared" si="54"/>
        <v>1</v>
      </c>
      <c r="H286" s="10">
        <v>1</v>
      </c>
      <c r="I286" s="10">
        <v>3</v>
      </c>
      <c r="J286" s="15">
        <f t="shared" si="55"/>
        <v>-2</v>
      </c>
      <c r="K286" s="10"/>
      <c r="L286" s="10"/>
    </row>
    <row r="287" s="1" customFormat="true" ht="21.95" customHeight="true" spans="1:12">
      <c r="A287" s="22"/>
      <c r="B287" s="16" t="s">
        <v>601</v>
      </c>
      <c r="C287" s="16"/>
      <c r="D287" s="21" t="s">
        <v>602</v>
      </c>
      <c r="E287" s="21"/>
      <c r="F287" s="21"/>
      <c r="G287" s="15">
        <f t="shared" si="54"/>
        <v>32</v>
      </c>
      <c r="H287" s="15">
        <v>2</v>
      </c>
      <c r="I287" s="15">
        <f t="shared" ref="I287:L287" si="63">SUM(I288:I290)</f>
        <v>4</v>
      </c>
      <c r="J287" s="15">
        <f t="shared" si="55"/>
        <v>-2</v>
      </c>
      <c r="K287" s="15">
        <f t="shared" si="63"/>
        <v>30</v>
      </c>
      <c r="L287" s="15">
        <f t="shared" si="63"/>
        <v>0</v>
      </c>
    </row>
    <row r="288" s="1" customFormat="true" ht="21.95" customHeight="true" spans="1:12">
      <c r="A288" s="22"/>
      <c r="B288" s="16"/>
      <c r="C288" s="16"/>
      <c r="D288" s="13">
        <v>43071001</v>
      </c>
      <c r="E288" s="16" t="s">
        <v>603</v>
      </c>
      <c r="F288" s="16" t="s">
        <v>604</v>
      </c>
      <c r="G288" s="15">
        <f t="shared" si="54"/>
        <v>1</v>
      </c>
      <c r="H288" s="10">
        <v>1</v>
      </c>
      <c r="I288" s="10">
        <v>2</v>
      </c>
      <c r="J288" s="15">
        <f t="shared" si="55"/>
        <v>-1</v>
      </c>
      <c r="K288" s="10"/>
      <c r="L288" s="10"/>
    </row>
    <row r="289" s="1" customFormat="true" ht="27.95" customHeight="true" spans="1:12">
      <c r="A289" s="22"/>
      <c r="B289" s="16"/>
      <c r="C289" s="16"/>
      <c r="D289" s="13">
        <v>43072101</v>
      </c>
      <c r="E289" s="16" t="s">
        <v>605</v>
      </c>
      <c r="F289" s="16" t="s">
        <v>606</v>
      </c>
      <c r="G289" s="15">
        <f t="shared" si="54"/>
        <v>1</v>
      </c>
      <c r="H289" s="10">
        <v>1</v>
      </c>
      <c r="I289" s="10">
        <v>2</v>
      </c>
      <c r="J289" s="15">
        <f t="shared" si="55"/>
        <v>-1</v>
      </c>
      <c r="K289" s="10"/>
      <c r="L289" s="10"/>
    </row>
    <row r="290" s="1" customFormat="true" ht="21.95" customHeight="true" spans="1:12">
      <c r="A290" s="22"/>
      <c r="B290" s="16"/>
      <c r="C290" s="16"/>
      <c r="D290" s="13">
        <v>43073101</v>
      </c>
      <c r="E290" s="16" t="s">
        <v>607</v>
      </c>
      <c r="F290" s="16" t="s">
        <v>608</v>
      </c>
      <c r="G290" s="15">
        <f t="shared" si="54"/>
        <v>30</v>
      </c>
      <c r="H290" s="10"/>
      <c r="I290" s="10"/>
      <c r="J290" s="15">
        <f t="shared" si="55"/>
        <v>0</v>
      </c>
      <c r="K290" s="10">
        <v>30</v>
      </c>
      <c r="L290" s="10"/>
    </row>
    <row r="291" s="1" customFormat="true" ht="21.95" customHeight="true" spans="1:12">
      <c r="A291" s="22"/>
      <c r="B291" s="16" t="s">
        <v>609</v>
      </c>
      <c r="C291" s="16"/>
      <c r="D291" s="21" t="s">
        <v>610</v>
      </c>
      <c r="E291" s="21"/>
      <c r="F291" s="21"/>
      <c r="G291" s="15">
        <f t="shared" si="54"/>
        <v>32</v>
      </c>
      <c r="H291" s="15">
        <v>2</v>
      </c>
      <c r="I291" s="15">
        <f t="shared" ref="I291:L291" si="64">SUM(I292:I294)</f>
        <v>3</v>
      </c>
      <c r="J291" s="15">
        <f t="shared" si="55"/>
        <v>-1</v>
      </c>
      <c r="K291" s="15">
        <f t="shared" si="64"/>
        <v>30</v>
      </c>
      <c r="L291" s="15">
        <f t="shared" si="64"/>
        <v>0</v>
      </c>
    </row>
    <row r="292" s="1" customFormat="true" ht="21.95" customHeight="true" spans="1:12">
      <c r="A292" s="22"/>
      <c r="B292" s="16"/>
      <c r="C292" s="16"/>
      <c r="D292" s="13">
        <v>43070701</v>
      </c>
      <c r="E292" s="16" t="s">
        <v>611</v>
      </c>
      <c r="F292" s="16" t="s">
        <v>612</v>
      </c>
      <c r="G292" s="15">
        <f t="shared" si="54"/>
        <v>1</v>
      </c>
      <c r="H292" s="10">
        <v>1</v>
      </c>
      <c r="I292" s="10">
        <v>1</v>
      </c>
      <c r="J292" s="15">
        <f t="shared" si="55"/>
        <v>0</v>
      </c>
      <c r="K292" s="10"/>
      <c r="L292" s="10"/>
    </row>
    <row r="293" s="1" customFormat="true" ht="27.95" customHeight="true" spans="1:12">
      <c r="A293" s="22"/>
      <c r="B293" s="16"/>
      <c r="C293" s="16"/>
      <c r="D293" s="13">
        <v>43071801</v>
      </c>
      <c r="E293" s="16" t="s">
        <v>613</v>
      </c>
      <c r="F293" s="16" t="s">
        <v>614</v>
      </c>
      <c r="G293" s="15">
        <f t="shared" si="54"/>
        <v>1</v>
      </c>
      <c r="H293" s="10">
        <v>1</v>
      </c>
      <c r="I293" s="10">
        <v>2</v>
      </c>
      <c r="J293" s="15">
        <f t="shared" si="55"/>
        <v>-1</v>
      </c>
      <c r="K293" s="10"/>
      <c r="L293" s="10"/>
    </row>
    <row r="294" s="1" customFormat="true" ht="21.95" customHeight="true" spans="1:12">
      <c r="A294" s="22"/>
      <c r="B294" s="16"/>
      <c r="C294" s="16"/>
      <c r="D294" s="13">
        <v>43072901</v>
      </c>
      <c r="E294" s="16" t="s">
        <v>615</v>
      </c>
      <c r="F294" s="16" t="s">
        <v>616</v>
      </c>
      <c r="G294" s="15">
        <f t="shared" si="54"/>
        <v>30</v>
      </c>
      <c r="H294" s="10"/>
      <c r="I294" s="10"/>
      <c r="J294" s="15">
        <f t="shared" si="55"/>
        <v>0</v>
      </c>
      <c r="K294" s="10">
        <v>30</v>
      </c>
      <c r="L294" s="10"/>
    </row>
    <row r="295" s="1" customFormat="true" ht="21.95" customHeight="true" spans="1:12">
      <c r="A295" s="22"/>
      <c r="B295" s="16" t="s">
        <v>617</v>
      </c>
      <c r="C295" s="16"/>
      <c r="D295" s="21" t="s">
        <v>618</v>
      </c>
      <c r="E295" s="21"/>
      <c r="F295" s="21"/>
      <c r="G295" s="15">
        <f t="shared" si="54"/>
        <v>2</v>
      </c>
      <c r="H295" s="15">
        <v>2</v>
      </c>
      <c r="I295" s="15">
        <f>SUM(I296:I297)</f>
        <v>2</v>
      </c>
      <c r="J295" s="15">
        <f t="shared" si="55"/>
        <v>0</v>
      </c>
      <c r="K295" s="15">
        <f t="shared" ref="K295:L295" si="65">SUM(K296:K297)</f>
        <v>0</v>
      </c>
      <c r="L295" s="15">
        <f t="shared" si="65"/>
        <v>0</v>
      </c>
    </row>
    <row r="296" s="1" customFormat="true" ht="21.95" customHeight="true" spans="1:12">
      <c r="A296" s="22"/>
      <c r="B296" s="16"/>
      <c r="C296" s="16"/>
      <c r="D296" s="13">
        <v>43072001</v>
      </c>
      <c r="E296" s="16" t="s">
        <v>619</v>
      </c>
      <c r="F296" s="16" t="s">
        <v>620</v>
      </c>
      <c r="G296" s="15">
        <f t="shared" si="54"/>
        <v>1</v>
      </c>
      <c r="H296" s="10">
        <v>1</v>
      </c>
      <c r="I296" s="10">
        <v>2</v>
      </c>
      <c r="J296" s="15">
        <f t="shared" si="55"/>
        <v>-1</v>
      </c>
      <c r="K296" s="10"/>
      <c r="L296" s="10"/>
    </row>
    <row r="297" s="1" customFormat="true" ht="21.95" customHeight="true" spans="1:12">
      <c r="A297" s="22"/>
      <c r="B297" s="16"/>
      <c r="C297" s="16"/>
      <c r="D297" s="13">
        <v>43072701</v>
      </c>
      <c r="E297" s="16" t="s">
        <v>621</v>
      </c>
      <c r="F297" s="16" t="s">
        <v>622</v>
      </c>
      <c r="G297" s="15">
        <f t="shared" si="54"/>
        <v>1</v>
      </c>
      <c r="H297" s="10">
        <v>1</v>
      </c>
      <c r="I297" s="10"/>
      <c r="J297" s="15">
        <f t="shared" si="55"/>
        <v>1</v>
      </c>
      <c r="K297" s="10"/>
      <c r="L297" s="10"/>
    </row>
    <row r="298" s="1" customFormat="true" ht="21.95" customHeight="true" spans="1:12">
      <c r="A298" s="14" t="s">
        <v>623</v>
      </c>
      <c r="B298" s="20" t="s">
        <v>624</v>
      </c>
      <c r="C298" s="20"/>
      <c r="D298" s="20"/>
      <c r="E298" s="20"/>
      <c r="F298" s="20"/>
      <c r="G298" s="15">
        <f t="shared" si="54"/>
        <v>146</v>
      </c>
      <c r="H298" s="15">
        <v>26</v>
      </c>
      <c r="I298" s="15">
        <f t="shared" ref="I298:L298" si="66">I299+I309+I311+I316+I319+I321+I325+I327</f>
        <v>17</v>
      </c>
      <c r="J298" s="15">
        <f t="shared" si="55"/>
        <v>9</v>
      </c>
      <c r="K298" s="15">
        <f t="shared" si="66"/>
        <v>120</v>
      </c>
      <c r="L298" s="15">
        <f t="shared" si="66"/>
        <v>0</v>
      </c>
    </row>
    <row r="299" s="1" customFormat="true" ht="21.95" customHeight="true" spans="1:12">
      <c r="A299" s="22" t="s">
        <v>623</v>
      </c>
      <c r="B299" s="12" t="s">
        <v>625</v>
      </c>
      <c r="C299" s="21" t="s">
        <v>626</v>
      </c>
      <c r="D299" s="21"/>
      <c r="E299" s="21"/>
      <c r="F299" s="21"/>
      <c r="G299" s="15">
        <f t="shared" si="54"/>
        <v>18</v>
      </c>
      <c r="H299" s="15">
        <v>18</v>
      </c>
      <c r="I299" s="15">
        <f t="shared" ref="I299:L299" si="67">SUM(I300:I308)</f>
        <v>6</v>
      </c>
      <c r="J299" s="15">
        <f t="shared" si="55"/>
        <v>12</v>
      </c>
      <c r="K299" s="15">
        <f t="shared" si="67"/>
        <v>0</v>
      </c>
      <c r="L299" s="15">
        <f t="shared" si="67"/>
        <v>0</v>
      </c>
    </row>
    <row r="300" s="1" customFormat="true" ht="21.95" customHeight="true" spans="1:12">
      <c r="A300" s="22"/>
      <c r="B300" s="12"/>
      <c r="C300" s="16" t="s">
        <v>627</v>
      </c>
      <c r="D300" s="13">
        <v>43101001</v>
      </c>
      <c r="E300" s="16" t="s">
        <v>628</v>
      </c>
      <c r="F300" s="16" t="s">
        <v>629</v>
      </c>
      <c r="G300" s="15">
        <f t="shared" si="54"/>
        <v>2</v>
      </c>
      <c r="H300" s="10">
        <v>2</v>
      </c>
      <c r="I300" s="10">
        <v>4</v>
      </c>
      <c r="J300" s="15">
        <f t="shared" si="55"/>
        <v>-2</v>
      </c>
      <c r="K300" s="10"/>
      <c r="L300" s="10"/>
    </row>
    <row r="301" s="1" customFormat="true" ht="21.95" customHeight="true" spans="1:12">
      <c r="A301" s="22"/>
      <c r="B301" s="12"/>
      <c r="C301" s="16"/>
      <c r="D301" s="13">
        <v>43102901</v>
      </c>
      <c r="E301" s="16" t="s">
        <v>630</v>
      </c>
      <c r="F301" s="16" t="s">
        <v>631</v>
      </c>
      <c r="G301" s="15">
        <f t="shared" si="54"/>
        <v>3</v>
      </c>
      <c r="H301" s="10">
        <v>3</v>
      </c>
      <c r="I301" s="10"/>
      <c r="J301" s="15">
        <f t="shared" si="55"/>
        <v>3</v>
      </c>
      <c r="K301" s="10"/>
      <c r="L301" s="10"/>
    </row>
    <row r="302" s="1" customFormat="true" ht="27.95" customHeight="true" spans="1:12">
      <c r="A302" s="22"/>
      <c r="B302" s="12"/>
      <c r="C302" s="16"/>
      <c r="D302" s="13">
        <v>43103001</v>
      </c>
      <c r="E302" s="16" t="s">
        <v>632</v>
      </c>
      <c r="F302" s="16" t="s">
        <v>633</v>
      </c>
      <c r="G302" s="15">
        <f t="shared" si="54"/>
        <v>5</v>
      </c>
      <c r="H302" s="10">
        <v>5</v>
      </c>
      <c r="I302" s="10"/>
      <c r="J302" s="15">
        <f t="shared" si="55"/>
        <v>5</v>
      </c>
      <c r="K302" s="10"/>
      <c r="L302" s="10"/>
    </row>
    <row r="303" s="1" customFormat="true" ht="27.95" customHeight="true" spans="1:12">
      <c r="A303" s="22"/>
      <c r="B303" s="12"/>
      <c r="C303" s="16"/>
      <c r="D303" s="13">
        <v>43103201</v>
      </c>
      <c r="E303" s="16" t="s">
        <v>634</v>
      </c>
      <c r="F303" s="16" t="s">
        <v>635</v>
      </c>
      <c r="G303" s="15">
        <f t="shared" si="54"/>
        <v>2</v>
      </c>
      <c r="H303" s="10">
        <v>2</v>
      </c>
      <c r="I303" s="10"/>
      <c r="J303" s="15">
        <f t="shared" si="55"/>
        <v>2</v>
      </c>
      <c r="K303" s="10"/>
      <c r="L303" s="10"/>
    </row>
    <row r="304" s="1" customFormat="true" ht="21.95" customHeight="true" spans="1:12">
      <c r="A304" s="22"/>
      <c r="B304" s="12"/>
      <c r="C304" s="12" t="s">
        <v>636</v>
      </c>
      <c r="D304" s="13">
        <v>43101401</v>
      </c>
      <c r="E304" s="16" t="s">
        <v>637</v>
      </c>
      <c r="F304" s="16" t="s">
        <v>638</v>
      </c>
      <c r="G304" s="15">
        <f t="shared" si="54"/>
        <v>3</v>
      </c>
      <c r="H304" s="10">
        <v>3</v>
      </c>
      <c r="I304" s="10"/>
      <c r="J304" s="15">
        <f t="shared" si="55"/>
        <v>3</v>
      </c>
      <c r="K304" s="10"/>
      <c r="L304" s="10"/>
    </row>
    <row r="305" s="1" customFormat="true" ht="21.95" customHeight="true" spans="1:12">
      <c r="A305" s="22"/>
      <c r="B305" s="12"/>
      <c r="C305" s="12"/>
      <c r="D305" s="13">
        <v>43101601</v>
      </c>
      <c r="E305" s="16" t="s">
        <v>639</v>
      </c>
      <c r="F305" s="16" t="s">
        <v>640</v>
      </c>
      <c r="G305" s="15">
        <f t="shared" si="54"/>
        <v>0</v>
      </c>
      <c r="H305" s="10">
        <v>0</v>
      </c>
      <c r="I305" s="10">
        <v>1</v>
      </c>
      <c r="J305" s="15">
        <f t="shared" si="55"/>
        <v>-1</v>
      </c>
      <c r="K305" s="10"/>
      <c r="L305" s="10"/>
    </row>
    <row r="306" s="1" customFormat="true" ht="21.95" customHeight="true" spans="1:12">
      <c r="A306" s="22"/>
      <c r="B306" s="12"/>
      <c r="C306" s="12"/>
      <c r="D306" s="13">
        <v>43103101</v>
      </c>
      <c r="E306" s="16" t="s">
        <v>641</v>
      </c>
      <c r="F306" s="16" t="s">
        <v>642</v>
      </c>
      <c r="G306" s="15">
        <f t="shared" si="54"/>
        <v>1</v>
      </c>
      <c r="H306" s="10">
        <v>1</v>
      </c>
      <c r="I306" s="10"/>
      <c r="J306" s="15">
        <f t="shared" si="55"/>
        <v>1</v>
      </c>
      <c r="K306" s="10"/>
      <c r="L306" s="10"/>
    </row>
    <row r="307" s="1" customFormat="true" ht="21.95" customHeight="true" spans="1:12">
      <c r="A307" s="22"/>
      <c r="B307" s="12"/>
      <c r="C307" s="12"/>
      <c r="D307" s="13">
        <v>43102801</v>
      </c>
      <c r="E307" s="16" t="s">
        <v>643</v>
      </c>
      <c r="F307" s="16" t="s">
        <v>644</v>
      </c>
      <c r="G307" s="15">
        <f t="shared" si="54"/>
        <v>1</v>
      </c>
      <c r="H307" s="10">
        <v>1</v>
      </c>
      <c r="I307" s="10"/>
      <c r="J307" s="15">
        <f t="shared" si="55"/>
        <v>1</v>
      </c>
      <c r="K307" s="10"/>
      <c r="L307" s="10"/>
    </row>
    <row r="308" s="1" customFormat="true" ht="21.95" customHeight="true" spans="1:12">
      <c r="A308" s="22"/>
      <c r="B308" s="12"/>
      <c r="C308" s="12"/>
      <c r="D308" s="13">
        <v>43103501</v>
      </c>
      <c r="E308" s="16" t="s">
        <v>645</v>
      </c>
      <c r="F308" s="16" t="s">
        <v>646</v>
      </c>
      <c r="G308" s="15">
        <f t="shared" si="54"/>
        <v>1</v>
      </c>
      <c r="H308" s="10">
        <v>1</v>
      </c>
      <c r="I308" s="10">
        <v>1</v>
      </c>
      <c r="J308" s="15">
        <f t="shared" si="55"/>
        <v>0</v>
      </c>
      <c r="K308" s="10"/>
      <c r="L308" s="10"/>
    </row>
    <row r="309" s="1" customFormat="true" ht="21.95" customHeight="true" spans="1:12">
      <c r="A309" s="22"/>
      <c r="B309" s="16" t="s">
        <v>647</v>
      </c>
      <c r="C309" s="16"/>
      <c r="D309" s="21" t="s">
        <v>648</v>
      </c>
      <c r="E309" s="21"/>
      <c r="F309" s="21"/>
      <c r="G309" s="15">
        <f t="shared" si="54"/>
        <v>1</v>
      </c>
      <c r="H309" s="15">
        <v>1</v>
      </c>
      <c r="I309" s="15">
        <f>SUM(I310)</f>
        <v>2</v>
      </c>
      <c r="J309" s="15">
        <f t="shared" si="55"/>
        <v>-1</v>
      </c>
      <c r="K309" s="15">
        <f t="shared" ref="K309:L309" si="68">SUM(K310)</f>
        <v>0</v>
      </c>
      <c r="L309" s="15">
        <f t="shared" si="68"/>
        <v>0</v>
      </c>
    </row>
    <row r="310" s="1" customFormat="true" ht="21.95" customHeight="true" spans="1:12">
      <c r="A310" s="22"/>
      <c r="B310" s="16"/>
      <c r="C310" s="16"/>
      <c r="D310" s="13">
        <v>43102601</v>
      </c>
      <c r="E310" s="16" t="s">
        <v>649</v>
      </c>
      <c r="F310" s="16" t="s">
        <v>650</v>
      </c>
      <c r="G310" s="15">
        <f t="shared" si="54"/>
        <v>1</v>
      </c>
      <c r="H310" s="10">
        <v>1</v>
      </c>
      <c r="I310" s="10">
        <v>2</v>
      </c>
      <c r="J310" s="15">
        <f t="shared" si="55"/>
        <v>-1</v>
      </c>
      <c r="K310" s="10"/>
      <c r="L310" s="10"/>
    </row>
    <row r="311" s="1" customFormat="true" ht="21.95" customHeight="true" spans="1:12">
      <c r="A311" s="22"/>
      <c r="B311" s="16" t="s">
        <v>651</v>
      </c>
      <c r="C311" s="16"/>
      <c r="D311" s="21" t="s">
        <v>652</v>
      </c>
      <c r="E311" s="21"/>
      <c r="F311" s="21"/>
      <c r="G311" s="15">
        <f t="shared" si="54"/>
        <v>120</v>
      </c>
      <c r="H311" s="15">
        <v>0</v>
      </c>
      <c r="I311" s="15">
        <f t="shared" ref="I311:L311" si="69">SUM(I312:I315)</f>
        <v>3</v>
      </c>
      <c r="J311" s="15">
        <f t="shared" si="55"/>
        <v>-3</v>
      </c>
      <c r="K311" s="15">
        <f t="shared" si="69"/>
        <v>120</v>
      </c>
      <c r="L311" s="15">
        <f t="shared" si="69"/>
        <v>0</v>
      </c>
    </row>
    <row r="312" s="1" customFormat="true" ht="21.95" customHeight="true" spans="1:12">
      <c r="A312" s="22"/>
      <c r="B312" s="16"/>
      <c r="C312" s="16"/>
      <c r="D312" s="13">
        <v>43103901</v>
      </c>
      <c r="E312" s="16" t="s">
        <v>653</v>
      </c>
      <c r="F312" s="16" t="s">
        <v>654</v>
      </c>
      <c r="G312" s="15">
        <f t="shared" si="54"/>
        <v>30</v>
      </c>
      <c r="H312" s="10"/>
      <c r="I312" s="10"/>
      <c r="J312" s="15">
        <f t="shared" si="55"/>
        <v>0</v>
      </c>
      <c r="K312" s="10">
        <v>30</v>
      </c>
      <c r="L312" s="10"/>
    </row>
    <row r="313" s="1" customFormat="true" ht="21.95" customHeight="true" spans="1:12">
      <c r="A313" s="22"/>
      <c r="B313" s="16"/>
      <c r="C313" s="16"/>
      <c r="D313" s="13">
        <v>43104001</v>
      </c>
      <c r="E313" s="16" t="s">
        <v>655</v>
      </c>
      <c r="F313" s="16" t="s">
        <v>656</v>
      </c>
      <c r="G313" s="15">
        <f t="shared" si="54"/>
        <v>30</v>
      </c>
      <c r="H313" s="10">
        <v>0</v>
      </c>
      <c r="I313" s="10">
        <v>1</v>
      </c>
      <c r="J313" s="15">
        <f t="shared" si="55"/>
        <v>-1</v>
      </c>
      <c r="K313" s="10">
        <v>30</v>
      </c>
      <c r="L313" s="10"/>
    </row>
    <row r="314" s="1" customFormat="true" ht="21.95" customHeight="true" spans="1:12">
      <c r="A314" s="22"/>
      <c r="B314" s="16"/>
      <c r="C314" s="16"/>
      <c r="D314" s="13">
        <v>43104201</v>
      </c>
      <c r="E314" s="16" t="s">
        <v>657</v>
      </c>
      <c r="F314" s="16" t="s">
        <v>658</v>
      </c>
      <c r="G314" s="15">
        <f t="shared" si="54"/>
        <v>30</v>
      </c>
      <c r="H314" s="10">
        <v>0</v>
      </c>
      <c r="I314" s="10">
        <v>1</v>
      </c>
      <c r="J314" s="15">
        <f t="shared" si="55"/>
        <v>-1</v>
      </c>
      <c r="K314" s="10">
        <v>30</v>
      </c>
      <c r="L314" s="10"/>
    </row>
    <row r="315" s="1" customFormat="true" ht="27.95" customHeight="true" spans="1:12">
      <c r="A315" s="22"/>
      <c r="B315" s="16"/>
      <c r="C315" s="16"/>
      <c r="D315" s="13">
        <v>43104101</v>
      </c>
      <c r="E315" s="16" t="s">
        <v>659</v>
      </c>
      <c r="F315" s="16" t="s">
        <v>660</v>
      </c>
      <c r="G315" s="15">
        <f t="shared" si="54"/>
        <v>30</v>
      </c>
      <c r="H315" s="10">
        <v>0</v>
      </c>
      <c r="I315" s="10">
        <v>1</v>
      </c>
      <c r="J315" s="15">
        <f t="shared" si="55"/>
        <v>-1</v>
      </c>
      <c r="K315" s="10">
        <v>30</v>
      </c>
      <c r="L315" s="10"/>
    </row>
    <row r="316" s="1" customFormat="true" ht="21.95" customHeight="true" spans="1:12">
      <c r="A316" s="22"/>
      <c r="B316" s="16" t="s">
        <v>661</v>
      </c>
      <c r="C316" s="16"/>
      <c r="D316" s="21" t="s">
        <v>662</v>
      </c>
      <c r="E316" s="21"/>
      <c r="F316" s="21"/>
      <c r="G316" s="15">
        <f t="shared" si="54"/>
        <v>2</v>
      </c>
      <c r="H316" s="15">
        <v>2</v>
      </c>
      <c r="I316" s="15">
        <f t="shared" ref="I316:L316" si="70">SUM(I317:I318)</f>
        <v>2</v>
      </c>
      <c r="J316" s="15">
        <f t="shared" si="55"/>
        <v>0</v>
      </c>
      <c r="K316" s="15">
        <f t="shared" si="70"/>
        <v>0</v>
      </c>
      <c r="L316" s="15">
        <f t="shared" si="70"/>
        <v>0</v>
      </c>
    </row>
    <row r="317" s="1" customFormat="true" ht="27.95" customHeight="true" spans="1:12">
      <c r="A317" s="22"/>
      <c r="B317" s="16"/>
      <c r="C317" s="16"/>
      <c r="D317" s="13">
        <v>43101301</v>
      </c>
      <c r="E317" s="16" t="s">
        <v>663</v>
      </c>
      <c r="F317" s="16" t="s">
        <v>664</v>
      </c>
      <c r="G317" s="15">
        <f t="shared" si="54"/>
        <v>1</v>
      </c>
      <c r="H317" s="10">
        <v>1</v>
      </c>
      <c r="I317" s="10">
        <v>1</v>
      </c>
      <c r="J317" s="15">
        <f t="shared" si="55"/>
        <v>0</v>
      </c>
      <c r="K317" s="10"/>
      <c r="L317" s="10"/>
    </row>
    <row r="318" s="1" customFormat="true" ht="21.95" customHeight="true" spans="1:12">
      <c r="A318" s="22"/>
      <c r="B318" s="16"/>
      <c r="C318" s="16"/>
      <c r="D318" s="13">
        <v>43102301</v>
      </c>
      <c r="E318" s="16" t="s">
        <v>665</v>
      </c>
      <c r="F318" s="16" t="s">
        <v>666</v>
      </c>
      <c r="G318" s="15">
        <f t="shared" si="54"/>
        <v>1</v>
      </c>
      <c r="H318" s="10">
        <v>1</v>
      </c>
      <c r="I318" s="10">
        <v>1</v>
      </c>
      <c r="J318" s="15">
        <f t="shared" si="55"/>
        <v>0</v>
      </c>
      <c r="K318" s="10"/>
      <c r="L318" s="10"/>
    </row>
    <row r="319" s="1" customFormat="true" ht="21.95" customHeight="true" spans="1:12">
      <c r="A319" s="22" t="s">
        <v>623</v>
      </c>
      <c r="B319" s="16" t="s">
        <v>667</v>
      </c>
      <c r="C319" s="16"/>
      <c r="D319" s="21" t="s">
        <v>668</v>
      </c>
      <c r="E319" s="21"/>
      <c r="F319" s="21"/>
      <c r="G319" s="15">
        <f t="shared" si="54"/>
        <v>1</v>
      </c>
      <c r="H319" s="15">
        <v>1</v>
      </c>
      <c r="I319" s="15">
        <f t="shared" ref="I319:L319" si="71">SUM(I320)</f>
        <v>0</v>
      </c>
      <c r="J319" s="15">
        <f t="shared" si="55"/>
        <v>1</v>
      </c>
      <c r="K319" s="15">
        <f t="shared" si="71"/>
        <v>0</v>
      </c>
      <c r="L319" s="15">
        <f t="shared" si="71"/>
        <v>0</v>
      </c>
    </row>
    <row r="320" s="1" customFormat="true" ht="21.95" customHeight="true" spans="1:12">
      <c r="A320" s="22"/>
      <c r="B320" s="16"/>
      <c r="C320" s="16"/>
      <c r="D320" s="13">
        <v>43102001</v>
      </c>
      <c r="E320" s="16" t="s">
        <v>669</v>
      </c>
      <c r="F320" s="16" t="s">
        <v>670</v>
      </c>
      <c r="G320" s="15">
        <f t="shared" si="54"/>
        <v>1</v>
      </c>
      <c r="H320" s="10">
        <v>1</v>
      </c>
      <c r="I320" s="10"/>
      <c r="J320" s="15">
        <f t="shared" si="55"/>
        <v>1</v>
      </c>
      <c r="K320" s="10"/>
      <c r="L320" s="10"/>
    </row>
    <row r="321" s="1" customFormat="true" ht="21.95" customHeight="true" spans="1:12">
      <c r="A321" s="22"/>
      <c r="B321" s="16" t="s">
        <v>671</v>
      </c>
      <c r="C321" s="16"/>
      <c r="D321" s="21" t="s">
        <v>672</v>
      </c>
      <c r="E321" s="21"/>
      <c r="F321" s="21"/>
      <c r="G321" s="15">
        <f t="shared" si="54"/>
        <v>1</v>
      </c>
      <c r="H321" s="15">
        <v>1</v>
      </c>
      <c r="I321" s="15">
        <f t="shared" ref="I321:L321" si="72">SUM(I322:I324)</f>
        <v>3</v>
      </c>
      <c r="J321" s="15">
        <f t="shared" si="55"/>
        <v>-2</v>
      </c>
      <c r="K321" s="15">
        <f t="shared" si="72"/>
        <v>0</v>
      </c>
      <c r="L321" s="15">
        <f t="shared" si="72"/>
        <v>0</v>
      </c>
    </row>
    <row r="322" s="1" customFormat="true" ht="21.95" customHeight="true" spans="1:12">
      <c r="A322" s="22"/>
      <c r="B322" s="16"/>
      <c r="C322" s="16"/>
      <c r="D322" s="13">
        <v>43120901</v>
      </c>
      <c r="E322" s="16" t="s">
        <v>673</v>
      </c>
      <c r="F322" s="16" t="s">
        <v>674</v>
      </c>
      <c r="G322" s="15">
        <f t="shared" si="54"/>
        <v>0</v>
      </c>
      <c r="H322" s="10">
        <v>0</v>
      </c>
      <c r="I322" s="10">
        <v>1</v>
      </c>
      <c r="J322" s="15">
        <f t="shared" si="55"/>
        <v>-1</v>
      </c>
      <c r="K322" s="10"/>
      <c r="L322" s="10"/>
    </row>
    <row r="323" s="1" customFormat="true" ht="21.95" customHeight="true" spans="1:12">
      <c r="A323" s="22"/>
      <c r="B323" s="16"/>
      <c r="C323" s="16"/>
      <c r="D323" s="13">
        <v>43103301</v>
      </c>
      <c r="E323" s="16" t="s">
        <v>675</v>
      </c>
      <c r="F323" s="16" t="s">
        <v>676</v>
      </c>
      <c r="G323" s="15">
        <f t="shared" si="54"/>
        <v>0</v>
      </c>
      <c r="H323" s="10">
        <v>0</v>
      </c>
      <c r="I323" s="10">
        <v>1</v>
      </c>
      <c r="J323" s="15">
        <f t="shared" si="55"/>
        <v>-1</v>
      </c>
      <c r="K323" s="10"/>
      <c r="L323" s="10"/>
    </row>
    <row r="324" s="1" customFormat="true" ht="21.95" customHeight="true" spans="1:12">
      <c r="A324" s="22"/>
      <c r="B324" s="16"/>
      <c r="C324" s="16"/>
      <c r="D324" s="13">
        <v>43103801</v>
      </c>
      <c r="E324" s="16" t="s">
        <v>677</v>
      </c>
      <c r="F324" s="16" t="s">
        <v>678</v>
      </c>
      <c r="G324" s="15">
        <f t="shared" si="54"/>
        <v>1</v>
      </c>
      <c r="H324" s="10">
        <v>1</v>
      </c>
      <c r="I324" s="10">
        <v>1</v>
      </c>
      <c r="J324" s="15">
        <f t="shared" si="55"/>
        <v>0</v>
      </c>
      <c r="K324" s="10"/>
      <c r="L324" s="10"/>
    </row>
    <row r="325" s="1" customFormat="true" ht="21.95" customHeight="true" spans="1:12">
      <c r="A325" s="22"/>
      <c r="B325" s="16" t="s">
        <v>679</v>
      </c>
      <c r="C325" s="16"/>
      <c r="D325" s="21" t="s">
        <v>680</v>
      </c>
      <c r="E325" s="21"/>
      <c r="F325" s="21"/>
      <c r="G325" s="15">
        <f t="shared" si="54"/>
        <v>1</v>
      </c>
      <c r="H325" s="15">
        <v>1</v>
      </c>
      <c r="I325" s="15">
        <f t="shared" ref="I325:L325" si="73">SUM(I326)</f>
        <v>1</v>
      </c>
      <c r="J325" s="15">
        <f t="shared" si="55"/>
        <v>0</v>
      </c>
      <c r="K325" s="15">
        <f t="shared" si="73"/>
        <v>0</v>
      </c>
      <c r="L325" s="15">
        <f t="shared" si="73"/>
        <v>0</v>
      </c>
    </row>
    <row r="326" s="1" customFormat="true" ht="21.95" customHeight="true" spans="1:12">
      <c r="A326" s="22"/>
      <c r="B326" s="16"/>
      <c r="C326" s="16"/>
      <c r="D326" s="13">
        <v>43100601</v>
      </c>
      <c r="E326" s="16" t="s">
        <v>681</v>
      </c>
      <c r="F326" s="16" t="s">
        <v>682</v>
      </c>
      <c r="G326" s="15">
        <f t="shared" si="54"/>
        <v>1</v>
      </c>
      <c r="H326" s="10">
        <v>1</v>
      </c>
      <c r="I326" s="10">
        <v>1</v>
      </c>
      <c r="J326" s="15">
        <f t="shared" si="55"/>
        <v>0</v>
      </c>
      <c r="K326" s="10"/>
      <c r="L326" s="10"/>
    </row>
    <row r="327" s="1" customFormat="true" ht="21.95" customHeight="true" spans="1:12">
      <c r="A327" s="22"/>
      <c r="B327" s="16" t="s">
        <v>683</v>
      </c>
      <c r="C327" s="16"/>
      <c r="D327" s="21" t="s">
        <v>684</v>
      </c>
      <c r="E327" s="21"/>
      <c r="F327" s="21"/>
      <c r="G327" s="15">
        <f t="shared" si="54"/>
        <v>2</v>
      </c>
      <c r="H327" s="15">
        <v>2</v>
      </c>
      <c r="I327" s="15">
        <f t="shared" ref="I327:L327" si="74">SUM(I328:I329)</f>
        <v>0</v>
      </c>
      <c r="J327" s="15">
        <f t="shared" si="55"/>
        <v>2</v>
      </c>
      <c r="K327" s="15">
        <f t="shared" si="74"/>
        <v>0</v>
      </c>
      <c r="L327" s="15">
        <f t="shared" si="74"/>
        <v>0</v>
      </c>
    </row>
    <row r="328" s="1" customFormat="true" ht="21.95" customHeight="true" spans="1:12">
      <c r="A328" s="22"/>
      <c r="B328" s="16"/>
      <c r="C328" s="16"/>
      <c r="D328" s="13">
        <v>43100901</v>
      </c>
      <c r="E328" s="16" t="s">
        <v>685</v>
      </c>
      <c r="F328" s="16" t="s">
        <v>686</v>
      </c>
      <c r="G328" s="15">
        <f t="shared" ref="G328:G391" si="75">H328+K328+L328</f>
        <v>1</v>
      </c>
      <c r="H328" s="10">
        <v>1</v>
      </c>
      <c r="I328" s="10"/>
      <c r="J328" s="15">
        <f t="shared" ref="J328:J391" si="76">H328-I328</f>
        <v>1</v>
      </c>
      <c r="K328" s="10"/>
      <c r="L328" s="10"/>
    </row>
    <row r="329" s="1" customFormat="true" ht="21.95" customHeight="true" spans="1:12">
      <c r="A329" s="22"/>
      <c r="B329" s="16"/>
      <c r="C329" s="16"/>
      <c r="D329" s="13">
        <v>43102501</v>
      </c>
      <c r="E329" s="16" t="s">
        <v>687</v>
      </c>
      <c r="F329" s="16" t="s">
        <v>688</v>
      </c>
      <c r="G329" s="15">
        <f t="shared" si="75"/>
        <v>1</v>
      </c>
      <c r="H329" s="10">
        <v>1</v>
      </c>
      <c r="I329" s="10"/>
      <c r="J329" s="15">
        <f t="shared" si="76"/>
        <v>1</v>
      </c>
      <c r="K329" s="10"/>
      <c r="L329" s="10"/>
    </row>
    <row r="330" s="1" customFormat="true" ht="21.95" customHeight="true" spans="1:12">
      <c r="A330" s="22" t="s">
        <v>689</v>
      </c>
      <c r="B330" s="20" t="s">
        <v>690</v>
      </c>
      <c r="C330" s="20"/>
      <c r="D330" s="20"/>
      <c r="E330" s="20"/>
      <c r="F330" s="20"/>
      <c r="G330" s="15">
        <f t="shared" si="75"/>
        <v>167</v>
      </c>
      <c r="H330" s="15">
        <v>17</v>
      </c>
      <c r="I330" s="15">
        <f t="shared" ref="I330:L330" si="77">I331+I340+I342+I345+I348+I350+I353+I356+I358+I360</f>
        <v>15</v>
      </c>
      <c r="J330" s="15">
        <f t="shared" si="76"/>
        <v>2</v>
      </c>
      <c r="K330" s="15">
        <f t="shared" si="77"/>
        <v>150</v>
      </c>
      <c r="L330" s="15">
        <f t="shared" si="77"/>
        <v>0</v>
      </c>
    </row>
    <row r="331" s="1" customFormat="true" ht="21.95" customHeight="true" spans="1:12">
      <c r="A331" s="22"/>
      <c r="B331" s="12" t="s">
        <v>691</v>
      </c>
      <c r="C331" s="21" t="s">
        <v>692</v>
      </c>
      <c r="D331" s="21"/>
      <c r="E331" s="21"/>
      <c r="F331" s="21"/>
      <c r="G331" s="15">
        <f t="shared" si="75"/>
        <v>11</v>
      </c>
      <c r="H331" s="15">
        <v>11</v>
      </c>
      <c r="I331" s="15">
        <f t="shared" ref="I331:L331" si="78">SUM(I332:I339)</f>
        <v>5</v>
      </c>
      <c r="J331" s="15">
        <f t="shared" si="76"/>
        <v>6</v>
      </c>
      <c r="K331" s="15">
        <f t="shared" si="78"/>
        <v>0</v>
      </c>
      <c r="L331" s="15">
        <f t="shared" si="78"/>
        <v>0</v>
      </c>
    </row>
    <row r="332" s="1" customFormat="true" ht="21.95" customHeight="true" spans="1:12">
      <c r="A332" s="22"/>
      <c r="B332" s="12"/>
      <c r="C332" s="16" t="s">
        <v>693</v>
      </c>
      <c r="D332" s="13">
        <v>43110201</v>
      </c>
      <c r="E332" s="16" t="s">
        <v>694</v>
      </c>
      <c r="F332" s="16" t="s">
        <v>695</v>
      </c>
      <c r="G332" s="15">
        <f t="shared" si="75"/>
        <v>1</v>
      </c>
      <c r="H332" s="10">
        <v>1</v>
      </c>
      <c r="I332" s="10">
        <v>2</v>
      </c>
      <c r="J332" s="15">
        <f t="shared" si="76"/>
        <v>-1</v>
      </c>
      <c r="K332" s="10"/>
      <c r="L332" s="10"/>
    </row>
    <row r="333" s="1" customFormat="true" ht="21.95" customHeight="true" spans="1:12">
      <c r="A333" s="22"/>
      <c r="B333" s="12"/>
      <c r="C333" s="16"/>
      <c r="D333" s="13">
        <v>43112401</v>
      </c>
      <c r="E333" s="16" t="s">
        <v>696</v>
      </c>
      <c r="F333" s="16" t="s">
        <v>697</v>
      </c>
      <c r="G333" s="15">
        <f t="shared" si="75"/>
        <v>1</v>
      </c>
      <c r="H333" s="10">
        <v>1</v>
      </c>
      <c r="I333" s="10"/>
      <c r="J333" s="15">
        <f t="shared" si="76"/>
        <v>1</v>
      </c>
      <c r="K333" s="10"/>
      <c r="L333" s="10"/>
    </row>
    <row r="334" s="1" customFormat="true" ht="21.95" customHeight="true" spans="1:12">
      <c r="A334" s="22"/>
      <c r="B334" s="12"/>
      <c r="C334" s="16"/>
      <c r="D334" s="13">
        <v>43112201</v>
      </c>
      <c r="E334" s="16" t="s">
        <v>698</v>
      </c>
      <c r="F334" s="16" t="s">
        <v>699</v>
      </c>
      <c r="G334" s="15">
        <f t="shared" si="75"/>
        <v>2</v>
      </c>
      <c r="H334" s="10">
        <v>2</v>
      </c>
      <c r="I334" s="10">
        <v>3</v>
      </c>
      <c r="J334" s="15">
        <f t="shared" si="76"/>
        <v>-1</v>
      </c>
      <c r="K334" s="10"/>
      <c r="L334" s="10"/>
    </row>
    <row r="335" s="1" customFormat="true" ht="21.95" customHeight="true" spans="1:12">
      <c r="A335" s="22"/>
      <c r="B335" s="12"/>
      <c r="C335" s="16"/>
      <c r="D335" s="13">
        <v>43112601</v>
      </c>
      <c r="E335" s="16" t="s">
        <v>700</v>
      </c>
      <c r="F335" s="16" t="s">
        <v>701</v>
      </c>
      <c r="G335" s="15">
        <f t="shared" si="75"/>
        <v>2</v>
      </c>
      <c r="H335" s="10">
        <v>2</v>
      </c>
      <c r="I335" s="10"/>
      <c r="J335" s="15">
        <f t="shared" si="76"/>
        <v>2</v>
      </c>
      <c r="K335" s="10"/>
      <c r="L335" s="10"/>
    </row>
    <row r="336" s="1" customFormat="true" ht="21.95" customHeight="true" spans="1:12">
      <c r="A336" s="22"/>
      <c r="B336" s="12"/>
      <c r="C336" s="16" t="s">
        <v>702</v>
      </c>
      <c r="D336" s="13">
        <v>43111101</v>
      </c>
      <c r="E336" s="16" t="s">
        <v>703</v>
      </c>
      <c r="F336" s="16" t="s">
        <v>704</v>
      </c>
      <c r="G336" s="15">
        <f t="shared" si="75"/>
        <v>1</v>
      </c>
      <c r="H336" s="10">
        <v>1</v>
      </c>
      <c r="I336" s="10"/>
      <c r="J336" s="15">
        <f t="shared" si="76"/>
        <v>1</v>
      </c>
      <c r="K336" s="10"/>
      <c r="L336" s="10"/>
    </row>
    <row r="337" s="1" customFormat="true" ht="21.95" customHeight="true" spans="1:12">
      <c r="A337" s="22"/>
      <c r="B337" s="12"/>
      <c r="C337" s="16"/>
      <c r="D337" s="13">
        <v>43111301</v>
      </c>
      <c r="E337" s="16" t="s">
        <v>705</v>
      </c>
      <c r="F337" s="16" t="s">
        <v>706</v>
      </c>
      <c r="G337" s="15">
        <f t="shared" si="75"/>
        <v>1</v>
      </c>
      <c r="H337" s="10">
        <v>1</v>
      </c>
      <c r="I337" s="10"/>
      <c r="J337" s="15">
        <f t="shared" si="76"/>
        <v>1</v>
      </c>
      <c r="K337" s="10"/>
      <c r="L337" s="10"/>
    </row>
    <row r="338" s="1" customFormat="true" ht="21.95" customHeight="true" spans="1:12">
      <c r="A338" s="22"/>
      <c r="B338" s="12"/>
      <c r="C338" s="16"/>
      <c r="D338" s="13">
        <v>43112501</v>
      </c>
      <c r="E338" s="16" t="s">
        <v>707</v>
      </c>
      <c r="F338" s="16" t="s">
        <v>708</v>
      </c>
      <c r="G338" s="15">
        <f t="shared" si="75"/>
        <v>1</v>
      </c>
      <c r="H338" s="10">
        <v>1</v>
      </c>
      <c r="I338" s="10"/>
      <c r="J338" s="15">
        <f t="shared" si="76"/>
        <v>1</v>
      </c>
      <c r="K338" s="10"/>
      <c r="L338" s="10"/>
    </row>
    <row r="339" s="1" customFormat="true" ht="21.95" customHeight="true" spans="1:12">
      <c r="A339" s="22"/>
      <c r="B339" s="12"/>
      <c r="C339" s="16"/>
      <c r="D339" s="13">
        <v>43113001</v>
      </c>
      <c r="E339" s="16" t="s">
        <v>709</v>
      </c>
      <c r="F339" s="16" t="s">
        <v>710</v>
      </c>
      <c r="G339" s="15">
        <f t="shared" si="75"/>
        <v>2</v>
      </c>
      <c r="H339" s="10">
        <v>2</v>
      </c>
      <c r="I339" s="10"/>
      <c r="J339" s="15">
        <f t="shared" si="76"/>
        <v>2</v>
      </c>
      <c r="K339" s="10"/>
      <c r="L339" s="10"/>
    </row>
    <row r="340" s="1" customFormat="true" ht="21.95" customHeight="true" spans="1:12">
      <c r="A340" s="22" t="s">
        <v>689</v>
      </c>
      <c r="B340" s="16" t="s">
        <v>711</v>
      </c>
      <c r="C340" s="16"/>
      <c r="D340" s="21" t="s">
        <v>712</v>
      </c>
      <c r="E340" s="21"/>
      <c r="F340" s="21"/>
      <c r="G340" s="15">
        <f t="shared" si="75"/>
        <v>1</v>
      </c>
      <c r="H340" s="15">
        <v>1</v>
      </c>
      <c r="I340" s="15">
        <f t="shared" ref="I340:L340" si="79">SUM(I341)</f>
        <v>1</v>
      </c>
      <c r="J340" s="15">
        <f t="shared" si="76"/>
        <v>0</v>
      </c>
      <c r="K340" s="15">
        <f t="shared" si="79"/>
        <v>0</v>
      </c>
      <c r="L340" s="15">
        <f t="shared" si="79"/>
        <v>0</v>
      </c>
    </row>
    <row r="341" s="1" customFormat="true" ht="27.95" customHeight="true" spans="1:12">
      <c r="A341" s="22"/>
      <c r="B341" s="16"/>
      <c r="C341" s="16"/>
      <c r="D341" s="13">
        <v>43110501</v>
      </c>
      <c r="E341" s="16" t="s">
        <v>713</v>
      </c>
      <c r="F341" s="16" t="s">
        <v>714</v>
      </c>
      <c r="G341" s="15">
        <f t="shared" si="75"/>
        <v>1</v>
      </c>
      <c r="H341" s="10">
        <v>1</v>
      </c>
      <c r="I341" s="10">
        <v>1</v>
      </c>
      <c r="J341" s="15">
        <f t="shared" si="76"/>
        <v>0</v>
      </c>
      <c r="K341" s="10"/>
      <c r="L341" s="10"/>
    </row>
    <row r="342" s="1" customFormat="true" ht="21.95" customHeight="true" spans="1:12">
      <c r="A342" s="22"/>
      <c r="B342" s="16" t="s">
        <v>715</v>
      </c>
      <c r="C342" s="16"/>
      <c r="D342" s="21" t="s">
        <v>716</v>
      </c>
      <c r="E342" s="21"/>
      <c r="F342" s="21"/>
      <c r="G342" s="15">
        <f t="shared" si="75"/>
        <v>31</v>
      </c>
      <c r="H342" s="15">
        <v>1</v>
      </c>
      <c r="I342" s="15">
        <f>SUM(I343:I344)</f>
        <v>3</v>
      </c>
      <c r="J342" s="15">
        <f t="shared" si="76"/>
        <v>-2</v>
      </c>
      <c r="K342" s="15">
        <f t="shared" ref="K342:L342" si="80">SUM(K343:K344)</f>
        <v>30</v>
      </c>
      <c r="L342" s="15">
        <f t="shared" si="80"/>
        <v>0</v>
      </c>
    </row>
    <row r="343" s="1" customFormat="true" ht="21.95" customHeight="true" spans="1:12">
      <c r="A343" s="22"/>
      <c r="B343" s="16"/>
      <c r="C343" s="16"/>
      <c r="D343" s="13">
        <v>43110701</v>
      </c>
      <c r="E343" s="16" t="s">
        <v>717</v>
      </c>
      <c r="F343" s="16" t="s">
        <v>718</v>
      </c>
      <c r="G343" s="15">
        <f t="shared" si="75"/>
        <v>1</v>
      </c>
      <c r="H343" s="10">
        <v>1</v>
      </c>
      <c r="I343" s="10">
        <v>1</v>
      </c>
      <c r="J343" s="15">
        <f t="shared" si="76"/>
        <v>0</v>
      </c>
      <c r="K343" s="10"/>
      <c r="L343" s="10"/>
    </row>
    <row r="344" s="1" customFormat="true" ht="21.95" customHeight="true" spans="1:12">
      <c r="A344" s="22"/>
      <c r="B344" s="16"/>
      <c r="C344" s="16"/>
      <c r="D344" s="13">
        <v>43113201</v>
      </c>
      <c r="E344" s="16" t="s">
        <v>719</v>
      </c>
      <c r="F344" s="16" t="s">
        <v>720</v>
      </c>
      <c r="G344" s="15">
        <f t="shared" si="75"/>
        <v>30</v>
      </c>
      <c r="H344" s="10">
        <v>0</v>
      </c>
      <c r="I344" s="10">
        <v>2</v>
      </c>
      <c r="J344" s="15">
        <f t="shared" si="76"/>
        <v>-2</v>
      </c>
      <c r="K344" s="10">
        <v>30</v>
      </c>
      <c r="L344" s="10"/>
    </row>
    <row r="345" s="1" customFormat="true" ht="21.95" customHeight="true" spans="1:12">
      <c r="A345" s="22"/>
      <c r="B345" s="16" t="s">
        <v>721</v>
      </c>
      <c r="C345" s="16"/>
      <c r="D345" s="21" t="s">
        <v>722</v>
      </c>
      <c r="E345" s="21"/>
      <c r="F345" s="21"/>
      <c r="G345" s="15">
        <f t="shared" si="75"/>
        <v>1</v>
      </c>
      <c r="H345" s="15">
        <v>1</v>
      </c>
      <c r="I345" s="15">
        <f>SUM(I346:I347)</f>
        <v>1</v>
      </c>
      <c r="J345" s="15">
        <f t="shared" si="76"/>
        <v>0</v>
      </c>
      <c r="K345" s="15">
        <f t="shared" ref="K345:L345" si="81">SUM(K346:K347)</f>
        <v>0</v>
      </c>
      <c r="L345" s="15">
        <f t="shared" si="81"/>
        <v>0</v>
      </c>
    </row>
    <row r="346" s="1" customFormat="true" ht="27.95" customHeight="true" spans="1:12">
      <c r="A346" s="22"/>
      <c r="B346" s="16"/>
      <c r="C346" s="16"/>
      <c r="D346" s="13">
        <v>43112001</v>
      </c>
      <c r="E346" s="16" t="s">
        <v>723</v>
      </c>
      <c r="F346" s="16" t="s">
        <v>724</v>
      </c>
      <c r="G346" s="15">
        <f t="shared" si="75"/>
        <v>0</v>
      </c>
      <c r="H346" s="10">
        <v>0</v>
      </c>
      <c r="I346" s="10">
        <v>1</v>
      </c>
      <c r="J346" s="15">
        <f t="shared" si="76"/>
        <v>-1</v>
      </c>
      <c r="K346" s="10"/>
      <c r="L346" s="10"/>
    </row>
    <row r="347" s="1" customFormat="true" ht="21.95" customHeight="true" spans="1:12">
      <c r="A347" s="22"/>
      <c r="B347" s="16"/>
      <c r="C347" s="16"/>
      <c r="D347" s="13">
        <v>43112901</v>
      </c>
      <c r="E347" s="16" t="s">
        <v>725</v>
      </c>
      <c r="F347" s="16" t="s">
        <v>726</v>
      </c>
      <c r="G347" s="15">
        <f t="shared" si="75"/>
        <v>1</v>
      </c>
      <c r="H347" s="10">
        <v>1</v>
      </c>
      <c r="I347" s="10"/>
      <c r="J347" s="15">
        <f t="shared" si="76"/>
        <v>1</v>
      </c>
      <c r="K347" s="10"/>
      <c r="L347" s="10"/>
    </row>
    <row r="348" s="1" customFormat="true" ht="21.95" customHeight="true" spans="1:12">
      <c r="A348" s="22"/>
      <c r="B348" s="16" t="s">
        <v>727</v>
      </c>
      <c r="C348" s="16"/>
      <c r="D348" s="21" t="s">
        <v>728</v>
      </c>
      <c r="E348" s="21"/>
      <c r="F348" s="21"/>
      <c r="G348" s="15">
        <f t="shared" si="75"/>
        <v>0</v>
      </c>
      <c r="H348" s="15">
        <v>0</v>
      </c>
      <c r="I348" s="15">
        <f>SUM(I349)</f>
        <v>1</v>
      </c>
      <c r="J348" s="15">
        <f t="shared" si="76"/>
        <v>-1</v>
      </c>
      <c r="K348" s="15">
        <f t="shared" ref="K348:L348" si="82">SUM(K349)</f>
        <v>0</v>
      </c>
      <c r="L348" s="15">
        <f t="shared" si="82"/>
        <v>0</v>
      </c>
    </row>
    <row r="349" s="1" customFormat="true" ht="21.95" customHeight="true" spans="1:12">
      <c r="A349" s="22"/>
      <c r="B349" s="16"/>
      <c r="C349" s="16"/>
      <c r="D349" s="13">
        <v>43110901</v>
      </c>
      <c r="E349" s="16" t="s">
        <v>729</v>
      </c>
      <c r="F349" s="16" t="s">
        <v>730</v>
      </c>
      <c r="G349" s="15">
        <f t="shared" si="75"/>
        <v>0</v>
      </c>
      <c r="H349" s="10">
        <v>0</v>
      </c>
      <c r="I349" s="10">
        <v>1</v>
      </c>
      <c r="J349" s="15">
        <f t="shared" si="76"/>
        <v>-1</v>
      </c>
      <c r="K349" s="10"/>
      <c r="L349" s="10"/>
    </row>
    <row r="350" s="1" customFormat="true" ht="21.95" customHeight="true" spans="1:12">
      <c r="A350" s="22"/>
      <c r="B350" s="16" t="s">
        <v>731</v>
      </c>
      <c r="C350" s="16"/>
      <c r="D350" s="21" t="s">
        <v>732</v>
      </c>
      <c r="E350" s="21"/>
      <c r="F350" s="21"/>
      <c r="G350" s="15">
        <f t="shared" si="75"/>
        <v>31</v>
      </c>
      <c r="H350" s="15">
        <v>1</v>
      </c>
      <c r="I350" s="15">
        <f t="shared" ref="I350:L350" si="83">SUM(I351:I352)</f>
        <v>2</v>
      </c>
      <c r="J350" s="15">
        <f t="shared" si="76"/>
        <v>-1</v>
      </c>
      <c r="K350" s="15">
        <f t="shared" si="83"/>
        <v>30</v>
      </c>
      <c r="L350" s="15">
        <f t="shared" si="83"/>
        <v>0</v>
      </c>
    </row>
    <row r="351" s="1" customFormat="true" ht="21.95" customHeight="true" spans="1:12">
      <c r="A351" s="22"/>
      <c r="B351" s="16"/>
      <c r="C351" s="16"/>
      <c r="D351" s="13">
        <v>43111801</v>
      </c>
      <c r="E351" s="16" t="s">
        <v>733</v>
      </c>
      <c r="F351" s="16" t="s">
        <v>734</v>
      </c>
      <c r="G351" s="15">
        <f t="shared" si="75"/>
        <v>1</v>
      </c>
      <c r="H351" s="10">
        <v>1</v>
      </c>
      <c r="I351" s="10">
        <v>1</v>
      </c>
      <c r="J351" s="15">
        <f t="shared" si="76"/>
        <v>0</v>
      </c>
      <c r="K351" s="10"/>
      <c r="L351" s="10"/>
    </row>
    <row r="352" s="1" customFormat="true" ht="21.95" customHeight="true" spans="1:12">
      <c r="A352" s="22"/>
      <c r="B352" s="16"/>
      <c r="C352" s="16"/>
      <c r="D352" s="13">
        <v>43113401</v>
      </c>
      <c r="E352" s="16" t="s">
        <v>735</v>
      </c>
      <c r="F352" s="16" t="s">
        <v>736</v>
      </c>
      <c r="G352" s="15">
        <f t="shared" si="75"/>
        <v>30</v>
      </c>
      <c r="H352" s="10">
        <v>0</v>
      </c>
      <c r="I352" s="10">
        <v>1</v>
      </c>
      <c r="J352" s="15">
        <f t="shared" si="76"/>
        <v>-1</v>
      </c>
      <c r="K352" s="10">
        <v>30</v>
      </c>
      <c r="L352" s="10"/>
    </row>
    <row r="353" s="1" customFormat="true" ht="21.95" customHeight="true" spans="1:12">
      <c r="A353" s="22"/>
      <c r="B353" s="16" t="s">
        <v>737</v>
      </c>
      <c r="C353" s="16"/>
      <c r="D353" s="21" t="s">
        <v>738</v>
      </c>
      <c r="E353" s="21"/>
      <c r="F353" s="21"/>
      <c r="G353" s="15">
        <f t="shared" si="75"/>
        <v>2</v>
      </c>
      <c r="H353" s="15">
        <v>2</v>
      </c>
      <c r="I353" s="15">
        <f t="shared" ref="I353:L353" si="84">SUM(I354:I355)</f>
        <v>2</v>
      </c>
      <c r="J353" s="15">
        <f t="shared" si="76"/>
        <v>0</v>
      </c>
      <c r="K353" s="15">
        <f t="shared" si="84"/>
        <v>0</v>
      </c>
      <c r="L353" s="15">
        <f t="shared" si="84"/>
        <v>0</v>
      </c>
    </row>
    <row r="354" s="1" customFormat="true" ht="21.95" customHeight="true" spans="1:12">
      <c r="A354" s="22"/>
      <c r="B354" s="16"/>
      <c r="C354" s="16"/>
      <c r="D354" s="13">
        <v>43110401</v>
      </c>
      <c r="E354" s="16" t="s">
        <v>739</v>
      </c>
      <c r="F354" s="16" t="s">
        <v>740</v>
      </c>
      <c r="G354" s="15">
        <f t="shared" si="75"/>
        <v>1</v>
      </c>
      <c r="H354" s="10">
        <v>1</v>
      </c>
      <c r="I354" s="10">
        <v>2</v>
      </c>
      <c r="J354" s="15">
        <f t="shared" si="76"/>
        <v>-1</v>
      </c>
      <c r="K354" s="10"/>
      <c r="L354" s="10"/>
    </row>
    <row r="355" s="1" customFormat="true" ht="21.95" customHeight="true" spans="1:12">
      <c r="A355" s="22"/>
      <c r="B355" s="16"/>
      <c r="C355" s="16"/>
      <c r="D355" s="13">
        <v>43112701</v>
      </c>
      <c r="E355" s="16" t="s">
        <v>741</v>
      </c>
      <c r="F355" s="16" t="s">
        <v>742</v>
      </c>
      <c r="G355" s="15">
        <f t="shared" si="75"/>
        <v>1</v>
      </c>
      <c r="H355" s="10">
        <v>1</v>
      </c>
      <c r="I355" s="10"/>
      <c r="J355" s="15">
        <f t="shared" si="76"/>
        <v>1</v>
      </c>
      <c r="K355" s="10"/>
      <c r="L355" s="10"/>
    </row>
    <row r="356" s="1" customFormat="true" ht="21.95" customHeight="true" spans="1:12">
      <c r="A356" s="22"/>
      <c r="B356" s="16" t="s">
        <v>743</v>
      </c>
      <c r="C356" s="16"/>
      <c r="D356" s="21" t="s">
        <v>744</v>
      </c>
      <c r="E356" s="21"/>
      <c r="F356" s="21"/>
      <c r="G356" s="15">
        <f t="shared" si="75"/>
        <v>30</v>
      </c>
      <c r="H356" s="15">
        <v>0</v>
      </c>
      <c r="I356" s="15">
        <f t="shared" ref="I356:L356" si="85">SUM(I357)</f>
        <v>0</v>
      </c>
      <c r="J356" s="15">
        <f t="shared" si="76"/>
        <v>0</v>
      </c>
      <c r="K356" s="15">
        <f t="shared" si="85"/>
        <v>30</v>
      </c>
      <c r="L356" s="15">
        <f t="shared" si="85"/>
        <v>0</v>
      </c>
    </row>
    <row r="357" s="1" customFormat="true" ht="21.95" customHeight="true" spans="1:12">
      <c r="A357" s="22"/>
      <c r="B357" s="16"/>
      <c r="C357" s="16"/>
      <c r="D357" s="13">
        <v>43113301</v>
      </c>
      <c r="E357" s="16" t="s">
        <v>745</v>
      </c>
      <c r="F357" s="16" t="s">
        <v>746</v>
      </c>
      <c r="G357" s="15">
        <f t="shared" si="75"/>
        <v>30</v>
      </c>
      <c r="H357" s="10"/>
      <c r="I357" s="10"/>
      <c r="J357" s="15">
        <f t="shared" si="76"/>
        <v>0</v>
      </c>
      <c r="K357" s="10">
        <v>30</v>
      </c>
      <c r="L357" s="10"/>
    </row>
    <row r="358" s="1" customFormat="true" ht="21.95" customHeight="true" spans="1:12">
      <c r="A358" s="22"/>
      <c r="B358" s="16" t="s">
        <v>747</v>
      </c>
      <c r="C358" s="16"/>
      <c r="D358" s="21" t="s">
        <v>748</v>
      </c>
      <c r="E358" s="21"/>
      <c r="F358" s="21"/>
      <c r="G358" s="15">
        <f t="shared" si="75"/>
        <v>30</v>
      </c>
      <c r="H358" s="15">
        <v>0</v>
      </c>
      <c r="I358" s="15">
        <f t="shared" ref="I358:L358" si="86">SUM(I359)</f>
        <v>0</v>
      </c>
      <c r="J358" s="15">
        <f t="shared" si="76"/>
        <v>0</v>
      </c>
      <c r="K358" s="15">
        <f t="shared" si="86"/>
        <v>30</v>
      </c>
      <c r="L358" s="15">
        <f t="shared" si="86"/>
        <v>0</v>
      </c>
    </row>
    <row r="359" s="1" customFormat="true" ht="21.95" customHeight="true" spans="1:12">
      <c r="A359" s="22"/>
      <c r="B359" s="16"/>
      <c r="C359" s="16"/>
      <c r="D359" s="13">
        <v>43113101</v>
      </c>
      <c r="E359" s="16" t="s">
        <v>749</v>
      </c>
      <c r="F359" s="16" t="s">
        <v>750</v>
      </c>
      <c r="G359" s="15">
        <f t="shared" si="75"/>
        <v>30</v>
      </c>
      <c r="H359" s="10"/>
      <c r="I359" s="10"/>
      <c r="J359" s="15">
        <f t="shared" si="76"/>
        <v>0</v>
      </c>
      <c r="K359" s="10">
        <v>30</v>
      </c>
      <c r="L359" s="10"/>
    </row>
    <row r="360" s="1" customFormat="true" ht="21.95" customHeight="true" spans="1:12">
      <c r="A360" s="14" t="s">
        <v>689</v>
      </c>
      <c r="B360" s="16" t="s">
        <v>751</v>
      </c>
      <c r="C360" s="16"/>
      <c r="D360" s="21" t="s">
        <v>752</v>
      </c>
      <c r="E360" s="21"/>
      <c r="F360" s="21"/>
      <c r="G360" s="15">
        <f t="shared" si="75"/>
        <v>30</v>
      </c>
      <c r="H360" s="15">
        <v>0</v>
      </c>
      <c r="I360" s="15">
        <f t="shared" ref="I360:L360" si="87">SUM(I361)</f>
        <v>0</v>
      </c>
      <c r="J360" s="15">
        <f t="shared" si="76"/>
        <v>0</v>
      </c>
      <c r="K360" s="15">
        <f t="shared" si="87"/>
        <v>30</v>
      </c>
      <c r="L360" s="15">
        <f t="shared" si="87"/>
        <v>0</v>
      </c>
    </row>
    <row r="361" s="1" customFormat="true" ht="21.95" customHeight="true" spans="1:12">
      <c r="A361" s="14"/>
      <c r="B361" s="16"/>
      <c r="C361" s="16"/>
      <c r="D361" s="13">
        <v>43113801</v>
      </c>
      <c r="E361" s="16" t="s">
        <v>753</v>
      </c>
      <c r="F361" s="16" t="s">
        <v>754</v>
      </c>
      <c r="G361" s="15">
        <f t="shared" si="75"/>
        <v>30</v>
      </c>
      <c r="H361" s="10"/>
      <c r="I361" s="10"/>
      <c r="J361" s="15">
        <f t="shared" si="76"/>
        <v>0</v>
      </c>
      <c r="K361" s="10">
        <v>30</v>
      </c>
      <c r="L361" s="10"/>
    </row>
    <row r="362" s="1" customFormat="true" ht="21.95" customHeight="true" spans="1:12">
      <c r="A362" s="22" t="s">
        <v>755</v>
      </c>
      <c r="B362" s="20" t="s">
        <v>756</v>
      </c>
      <c r="C362" s="20"/>
      <c r="D362" s="20"/>
      <c r="E362" s="20"/>
      <c r="F362" s="20"/>
      <c r="G362" s="15">
        <f t="shared" si="75"/>
        <v>105</v>
      </c>
      <c r="H362" s="15">
        <v>15</v>
      </c>
      <c r="I362" s="15">
        <f t="shared" ref="I362:L362" si="88">I363+I372+I375+I377+I380</f>
        <v>7</v>
      </c>
      <c r="J362" s="15">
        <f t="shared" si="76"/>
        <v>8</v>
      </c>
      <c r="K362" s="15">
        <f t="shared" si="88"/>
        <v>90</v>
      </c>
      <c r="L362" s="15">
        <f t="shared" si="88"/>
        <v>0</v>
      </c>
    </row>
    <row r="363" s="1" customFormat="true" ht="21.95" customHeight="true" spans="1:12">
      <c r="A363" s="22"/>
      <c r="B363" s="12" t="s">
        <v>757</v>
      </c>
      <c r="C363" s="21" t="s">
        <v>758</v>
      </c>
      <c r="D363" s="21"/>
      <c r="E363" s="21"/>
      <c r="F363" s="21"/>
      <c r="G363" s="15">
        <f t="shared" si="75"/>
        <v>13</v>
      </c>
      <c r="H363" s="15">
        <v>13</v>
      </c>
      <c r="I363" s="15">
        <f t="shared" ref="I363:L363" si="89">SUM(I364:I371)</f>
        <v>5</v>
      </c>
      <c r="J363" s="15">
        <f t="shared" si="76"/>
        <v>8</v>
      </c>
      <c r="K363" s="15">
        <f t="shared" si="89"/>
        <v>0</v>
      </c>
      <c r="L363" s="15">
        <f t="shared" si="89"/>
        <v>0</v>
      </c>
    </row>
    <row r="364" s="1" customFormat="true" ht="21.95" customHeight="true" spans="1:12">
      <c r="A364" s="22"/>
      <c r="B364" s="12"/>
      <c r="C364" s="12" t="s">
        <v>759</v>
      </c>
      <c r="D364" s="13">
        <v>43120101</v>
      </c>
      <c r="E364" s="16" t="s">
        <v>760</v>
      </c>
      <c r="F364" s="16" t="s">
        <v>761</v>
      </c>
      <c r="G364" s="15">
        <f t="shared" si="75"/>
        <v>1</v>
      </c>
      <c r="H364" s="10">
        <v>1</v>
      </c>
      <c r="I364" s="10"/>
      <c r="J364" s="15">
        <f t="shared" si="76"/>
        <v>1</v>
      </c>
      <c r="K364" s="10"/>
      <c r="L364" s="10"/>
    </row>
    <row r="365" s="1" customFormat="true" ht="27.95" customHeight="true" spans="1:12">
      <c r="A365" s="22"/>
      <c r="B365" s="12"/>
      <c r="C365" s="12"/>
      <c r="D365" s="13">
        <v>43121101</v>
      </c>
      <c r="E365" s="16" t="s">
        <v>762</v>
      </c>
      <c r="F365" s="16" t="s">
        <v>763</v>
      </c>
      <c r="G365" s="15">
        <f t="shared" si="75"/>
        <v>2</v>
      </c>
      <c r="H365" s="10">
        <v>2</v>
      </c>
      <c r="I365" s="10">
        <v>3</v>
      </c>
      <c r="J365" s="15">
        <f t="shared" si="76"/>
        <v>-1</v>
      </c>
      <c r="K365" s="10"/>
      <c r="L365" s="10"/>
    </row>
    <row r="366" s="1" customFormat="true" ht="27.95" customHeight="true" spans="1:12">
      <c r="A366" s="22"/>
      <c r="B366" s="12"/>
      <c r="C366" s="12"/>
      <c r="D366" s="13">
        <v>43122301</v>
      </c>
      <c r="E366" s="16" t="s">
        <v>764</v>
      </c>
      <c r="F366" s="16" t="s">
        <v>765</v>
      </c>
      <c r="G366" s="15">
        <f t="shared" si="75"/>
        <v>2</v>
      </c>
      <c r="H366" s="10">
        <v>2</v>
      </c>
      <c r="I366" s="10"/>
      <c r="J366" s="15">
        <f t="shared" si="76"/>
        <v>2</v>
      </c>
      <c r="K366" s="10"/>
      <c r="L366" s="10"/>
    </row>
    <row r="367" s="1" customFormat="true" ht="27.95" customHeight="true" spans="1:12">
      <c r="A367" s="22"/>
      <c r="B367" s="12"/>
      <c r="C367" s="12"/>
      <c r="D367" s="13">
        <v>43122501</v>
      </c>
      <c r="E367" s="16" t="s">
        <v>766</v>
      </c>
      <c r="F367" s="16" t="s">
        <v>767</v>
      </c>
      <c r="G367" s="15">
        <f t="shared" si="75"/>
        <v>1</v>
      </c>
      <c r="H367" s="10">
        <v>1</v>
      </c>
      <c r="I367" s="10"/>
      <c r="J367" s="15">
        <f t="shared" si="76"/>
        <v>1</v>
      </c>
      <c r="K367" s="10"/>
      <c r="L367" s="10"/>
    </row>
    <row r="368" s="1" customFormat="true" ht="21.95" customHeight="true" spans="1:12">
      <c r="A368" s="22"/>
      <c r="B368" s="12"/>
      <c r="C368" s="12"/>
      <c r="D368" s="13">
        <v>43122701</v>
      </c>
      <c r="E368" s="16" t="s">
        <v>768</v>
      </c>
      <c r="F368" s="16" t="s">
        <v>769</v>
      </c>
      <c r="G368" s="15">
        <f t="shared" si="75"/>
        <v>1</v>
      </c>
      <c r="H368" s="10">
        <v>1</v>
      </c>
      <c r="I368" s="10">
        <v>1</v>
      </c>
      <c r="J368" s="15">
        <f t="shared" si="76"/>
        <v>0</v>
      </c>
      <c r="K368" s="10"/>
      <c r="L368" s="10"/>
    </row>
    <row r="369" s="1" customFormat="true" ht="21.95" customHeight="true" spans="1:12">
      <c r="A369" s="22"/>
      <c r="B369" s="12"/>
      <c r="C369" s="12"/>
      <c r="D369" s="13">
        <v>43122901</v>
      </c>
      <c r="E369" s="16" t="s">
        <v>770</v>
      </c>
      <c r="F369" s="16" t="s">
        <v>771</v>
      </c>
      <c r="G369" s="15">
        <f t="shared" si="75"/>
        <v>2</v>
      </c>
      <c r="H369" s="10">
        <v>2</v>
      </c>
      <c r="I369" s="10"/>
      <c r="J369" s="15">
        <f t="shared" si="76"/>
        <v>2</v>
      </c>
      <c r="K369" s="10"/>
      <c r="L369" s="10"/>
    </row>
    <row r="370" s="1" customFormat="true" ht="21.95" customHeight="true" spans="1:12">
      <c r="A370" s="22"/>
      <c r="B370" s="12"/>
      <c r="C370" s="12"/>
      <c r="D370" s="13">
        <v>43123101</v>
      </c>
      <c r="E370" s="16" t="s">
        <v>772</v>
      </c>
      <c r="F370" s="16" t="s">
        <v>773</v>
      </c>
      <c r="G370" s="15">
        <f t="shared" si="75"/>
        <v>0</v>
      </c>
      <c r="H370" s="10">
        <v>0</v>
      </c>
      <c r="I370" s="10">
        <v>1</v>
      </c>
      <c r="J370" s="15">
        <f t="shared" si="76"/>
        <v>-1</v>
      </c>
      <c r="K370" s="10"/>
      <c r="L370" s="10"/>
    </row>
    <row r="371" s="1" customFormat="true" ht="27.95" customHeight="true" spans="1:12">
      <c r="A371" s="22"/>
      <c r="B371" s="12"/>
      <c r="C371" s="12"/>
      <c r="D371" s="13">
        <v>43123201</v>
      </c>
      <c r="E371" s="16" t="s">
        <v>774</v>
      </c>
      <c r="F371" s="16" t="s">
        <v>775</v>
      </c>
      <c r="G371" s="15">
        <f t="shared" si="75"/>
        <v>4</v>
      </c>
      <c r="H371" s="10">
        <v>4</v>
      </c>
      <c r="I371" s="10"/>
      <c r="J371" s="15">
        <f t="shared" si="76"/>
        <v>4</v>
      </c>
      <c r="K371" s="10"/>
      <c r="L371" s="10"/>
    </row>
    <row r="372" s="1" customFormat="true" ht="21.95" customHeight="true" spans="1:12">
      <c r="A372" s="22"/>
      <c r="B372" s="16" t="s">
        <v>776</v>
      </c>
      <c r="C372" s="16"/>
      <c r="D372" s="21" t="s">
        <v>777</v>
      </c>
      <c r="E372" s="21"/>
      <c r="F372" s="21"/>
      <c r="G372" s="15">
        <f t="shared" si="75"/>
        <v>30</v>
      </c>
      <c r="H372" s="15">
        <v>0</v>
      </c>
      <c r="I372" s="15">
        <f>SUM(I373:I374)</f>
        <v>1</v>
      </c>
      <c r="J372" s="15">
        <f t="shared" si="76"/>
        <v>-1</v>
      </c>
      <c r="K372" s="15">
        <f t="shared" ref="K372:L372" si="90">SUM(K373:K374)</f>
        <v>30</v>
      </c>
      <c r="L372" s="15">
        <f t="shared" si="90"/>
        <v>0</v>
      </c>
    </row>
    <row r="373" s="1" customFormat="true" ht="21.95" customHeight="true" spans="1:12">
      <c r="A373" s="22"/>
      <c r="B373" s="16"/>
      <c r="C373" s="16"/>
      <c r="D373" s="13">
        <v>43121201</v>
      </c>
      <c r="E373" s="16" t="s">
        <v>778</v>
      </c>
      <c r="F373" s="16" t="s">
        <v>779</v>
      </c>
      <c r="G373" s="15">
        <f t="shared" si="75"/>
        <v>0</v>
      </c>
      <c r="H373" s="10">
        <v>0</v>
      </c>
      <c r="I373" s="10">
        <v>1</v>
      </c>
      <c r="J373" s="15">
        <f t="shared" si="76"/>
        <v>-1</v>
      </c>
      <c r="K373" s="10"/>
      <c r="L373" s="10"/>
    </row>
    <row r="374" s="1" customFormat="true" ht="21.95" customHeight="true" spans="1:12">
      <c r="A374" s="22"/>
      <c r="B374" s="16"/>
      <c r="C374" s="16"/>
      <c r="D374" s="13">
        <v>43123601</v>
      </c>
      <c r="E374" s="16" t="s">
        <v>780</v>
      </c>
      <c r="F374" s="16" t="s">
        <v>781</v>
      </c>
      <c r="G374" s="15">
        <f t="shared" si="75"/>
        <v>30</v>
      </c>
      <c r="H374" s="10"/>
      <c r="I374" s="10"/>
      <c r="J374" s="15">
        <f t="shared" si="76"/>
        <v>0</v>
      </c>
      <c r="K374" s="10">
        <v>30</v>
      </c>
      <c r="L374" s="10"/>
    </row>
    <row r="375" s="1" customFormat="true" ht="21.95" customHeight="true" spans="1:12">
      <c r="A375" s="22"/>
      <c r="B375" s="16" t="s">
        <v>782</v>
      </c>
      <c r="C375" s="16"/>
      <c r="D375" s="21" t="s">
        <v>783</v>
      </c>
      <c r="E375" s="21"/>
      <c r="F375" s="21"/>
      <c r="G375" s="15">
        <f t="shared" si="75"/>
        <v>30</v>
      </c>
      <c r="H375" s="15">
        <v>0</v>
      </c>
      <c r="I375" s="15">
        <f t="shared" ref="I375:L375" si="91">SUM(I376)</f>
        <v>0</v>
      </c>
      <c r="J375" s="15">
        <f t="shared" si="76"/>
        <v>0</v>
      </c>
      <c r="K375" s="15">
        <f t="shared" si="91"/>
        <v>30</v>
      </c>
      <c r="L375" s="15">
        <f t="shared" si="91"/>
        <v>0</v>
      </c>
    </row>
    <row r="376" s="1" customFormat="true" ht="21.95" customHeight="true" spans="1:12">
      <c r="A376" s="22"/>
      <c r="B376" s="16"/>
      <c r="C376" s="16"/>
      <c r="D376" s="13">
        <v>43123501</v>
      </c>
      <c r="E376" s="16" t="s">
        <v>784</v>
      </c>
      <c r="F376" s="16" t="s">
        <v>785</v>
      </c>
      <c r="G376" s="15">
        <f t="shared" si="75"/>
        <v>30</v>
      </c>
      <c r="H376" s="10"/>
      <c r="I376" s="10"/>
      <c r="J376" s="15">
        <f t="shared" si="76"/>
        <v>0</v>
      </c>
      <c r="K376" s="10">
        <v>30</v>
      </c>
      <c r="L376" s="10"/>
    </row>
    <row r="377" s="1" customFormat="true" ht="21.95" customHeight="true" spans="1:12">
      <c r="A377" s="22"/>
      <c r="B377" s="16" t="s">
        <v>786</v>
      </c>
      <c r="C377" s="16"/>
      <c r="D377" s="21" t="s">
        <v>787</v>
      </c>
      <c r="E377" s="21"/>
      <c r="F377" s="21"/>
      <c r="G377" s="15">
        <f t="shared" si="75"/>
        <v>30</v>
      </c>
      <c r="H377" s="15">
        <v>0</v>
      </c>
      <c r="I377" s="15">
        <f>SUM(I378:I379)</f>
        <v>1</v>
      </c>
      <c r="J377" s="15">
        <f t="shared" si="76"/>
        <v>-1</v>
      </c>
      <c r="K377" s="15">
        <f t="shared" ref="K377:L377" si="92">SUM(K378:K379)</f>
        <v>30</v>
      </c>
      <c r="L377" s="15">
        <f t="shared" si="92"/>
        <v>0</v>
      </c>
    </row>
    <row r="378" s="1" customFormat="true" ht="21.95" customHeight="true" spans="1:12">
      <c r="A378" s="22"/>
      <c r="B378" s="16"/>
      <c r="C378" s="16"/>
      <c r="D378" s="13">
        <v>43120401</v>
      </c>
      <c r="E378" s="16" t="s">
        <v>788</v>
      </c>
      <c r="F378" s="16" t="s">
        <v>788</v>
      </c>
      <c r="G378" s="15">
        <f t="shared" si="75"/>
        <v>0</v>
      </c>
      <c r="H378" s="10">
        <v>0</v>
      </c>
      <c r="I378" s="10">
        <v>1</v>
      </c>
      <c r="J378" s="15">
        <f t="shared" si="76"/>
        <v>-1</v>
      </c>
      <c r="K378" s="10"/>
      <c r="L378" s="10"/>
    </row>
    <row r="379" s="1" customFormat="true" ht="21.95" customHeight="true" spans="1:12">
      <c r="A379" s="22"/>
      <c r="B379" s="16"/>
      <c r="C379" s="16"/>
      <c r="D379" s="13">
        <v>43123001</v>
      </c>
      <c r="E379" s="16" t="s">
        <v>789</v>
      </c>
      <c r="F379" s="16" t="s">
        <v>790</v>
      </c>
      <c r="G379" s="15">
        <f t="shared" si="75"/>
        <v>30</v>
      </c>
      <c r="H379" s="10"/>
      <c r="I379" s="10"/>
      <c r="J379" s="15">
        <f t="shared" si="76"/>
        <v>0</v>
      </c>
      <c r="K379" s="10">
        <v>30</v>
      </c>
      <c r="L379" s="10"/>
    </row>
    <row r="380" s="1" customFormat="true" ht="21.95" customHeight="true" spans="1:12">
      <c r="A380" s="14" t="s">
        <v>755</v>
      </c>
      <c r="B380" s="16" t="s">
        <v>791</v>
      </c>
      <c r="C380" s="16"/>
      <c r="D380" s="21" t="s">
        <v>792</v>
      </c>
      <c r="E380" s="21"/>
      <c r="F380" s="21"/>
      <c r="G380" s="15">
        <f t="shared" si="75"/>
        <v>2</v>
      </c>
      <c r="H380" s="15">
        <v>2</v>
      </c>
      <c r="I380" s="15">
        <f t="shared" ref="I380:L380" si="93">SUM(I381:I382)</f>
        <v>0</v>
      </c>
      <c r="J380" s="15">
        <f t="shared" si="76"/>
        <v>2</v>
      </c>
      <c r="K380" s="15">
        <f t="shared" si="93"/>
        <v>0</v>
      </c>
      <c r="L380" s="15">
        <f t="shared" si="93"/>
        <v>0</v>
      </c>
    </row>
    <row r="381" s="1" customFormat="true" ht="21.95" customHeight="true" spans="1:12">
      <c r="A381" s="14"/>
      <c r="B381" s="16"/>
      <c r="C381" s="16"/>
      <c r="D381" s="13">
        <v>43122601</v>
      </c>
      <c r="E381" s="16" t="s">
        <v>793</v>
      </c>
      <c r="F381" s="16" t="s">
        <v>794</v>
      </c>
      <c r="G381" s="15">
        <f t="shared" si="75"/>
        <v>1</v>
      </c>
      <c r="H381" s="10">
        <v>1</v>
      </c>
      <c r="I381" s="10"/>
      <c r="J381" s="15">
        <f t="shared" si="76"/>
        <v>1</v>
      </c>
      <c r="K381" s="10"/>
      <c r="L381" s="10"/>
    </row>
    <row r="382" s="1" customFormat="true" ht="21.95" customHeight="true" spans="1:12">
      <c r="A382" s="14"/>
      <c r="B382" s="16"/>
      <c r="C382" s="16"/>
      <c r="D382" s="13">
        <v>43123301</v>
      </c>
      <c r="E382" s="16" t="s">
        <v>795</v>
      </c>
      <c r="F382" s="16" t="s">
        <v>796</v>
      </c>
      <c r="G382" s="15">
        <f t="shared" si="75"/>
        <v>1</v>
      </c>
      <c r="H382" s="10">
        <v>1</v>
      </c>
      <c r="I382" s="10"/>
      <c r="J382" s="15">
        <f t="shared" si="76"/>
        <v>1</v>
      </c>
      <c r="K382" s="10"/>
      <c r="L382" s="10"/>
    </row>
    <row r="383" s="1" customFormat="true" ht="21.95" customHeight="true" spans="1:12">
      <c r="A383" s="22" t="s">
        <v>797</v>
      </c>
      <c r="B383" s="20" t="s">
        <v>798</v>
      </c>
      <c r="C383" s="20"/>
      <c r="D383" s="20"/>
      <c r="E383" s="20"/>
      <c r="F383" s="20"/>
      <c r="G383" s="15">
        <f t="shared" si="75"/>
        <v>47</v>
      </c>
      <c r="H383" s="15">
        <v>17</v>
      </c>
      <c r="I383" s="15">
        <f t="shared" ref="I383:L383" si="94">I384+I392+I394+I396+I399</f>
        <v>21</v>
      </c>
      <c r="J383" s="15">
        <f t="shared" si="76"/>
        <v>-4</v>
      </c>
      <c r="K383" s="15">
        <f t="shared" si="94"/>
        <v>30</v>
      </c>
      <c r="L383" s="15">
        <f t="shared" si="94"/>
        <v>0</v>
      </c>
    </row>
    <row r="384" s="1" customFormat="true" ht="21.95" customHeight="true" spans="1:12">
      <c r="A384" s="22"/>
      <c r="B384" s="16" t="s">
        <v>799</v>
      </c>
      <c r="C384" s="21" t="s">
        <v>800</v>
      </c>
      <c r="D384" s="21"/>
      <c r="E384" s="21"/>
      <c r="F384" s="21"/>
      <c r="G384" s="15">
        <f t="shared" si="75"/>
        <v>11</v>
      </c>
      <c r="H384" s="15">
        <v>11</v>
      </c>
      <c r="I384" s="15">
        <f t="shared" ref="I384:L384" si="95">SUM(I385:I391)</f>
        <v>12</v>
      </c>
      <c r="J384" s="15">
        <f t="shared" si="76"/>
        <v>-1</v>
      </c>
      <c r="K384" s="15">
        <f t="shared" si="95"/>
        <v>0</v>
      </c>
      <c r="L384" s="15">
        <f t="shared" si="95"/>
        <v>0</v>
      </c>
    </row>
    <row r="385" s="1" customFormat="true" ht="21.95" customHeight="true" spans="1:12">
      <c r="A385" s="22"/>
      <c r="B385" s="16"/>
      <c r="C385" s="16" t="s">
        <v>801</v>
      </c>
      <c r="D385" s="13">
        <v>43011811</v>
      </c>
      <c r="E385" s="16" t="s">
        <v>802</v>
      </c>
      <c r="F385" s="16" t="s">
        <v>803</v>
      </c>
      <c r="G385" s="15">
        <f t="shared" si="75"/>
        <v>1</v>
      </c>
      <c r="H385" s="10">
        <v>1</v>
      </c>
      <c r="I385" s="10">
        <v>3</v>
      </c>
      <c r="J385" s="15">
        <f t="shared" si="76"/>
        <v>-2</v>
      </c>
      <c r="K385" s="10"/>
      <c r="L385" s="10"/>
    </row>
    <row r="386" s="1" customFormat="true" ht="27.95" customHeight="true" spans="1:12">
      <c r="A386" s="22"/>
      <c r="B386" s="16"/>
      <c r="C386" s="16"/>
      <c r="D386" s="13">
        <v>43090701</v>
      </c>
      <c r="E386" s="16" t="s">
        <v>804</v>
      </c>
      <c r="F386" s="16" t="s">
        <v>805</v>
      </c>
      <c r="G386" s="15">
        <f t="shared" si="75"/>
        <v>4</v>
      </c>
      <c r="H386" s="10">
        <v>4</v>
      </c>
      <c r="I386" s="10"/>
      <c r="J386" s="15">
        <f t="shared" si="76"/>
        <v>4</v>
      </c>
      <c r="K386" s="10"/>
      <c r="L386" s="10"/>
    </row>
    <row r="387" s="1" customFormat="true" ht="27.95" customHeight="true" spans="1:12">
      <c r="A387" s="22"/>
      <c r="B387" s="16"/>
      <c r="C387" s="16"/>
      <c r="D387" s="13">
        <v>43091001</v>
      </c>
      <c r="E387" s="16" t="s">
        <v>806</v>
      </c>
      <c r="F387" s="16" t="s">
        <v>807</v>
      </c>
      <c r="G387" s="15">
        <f t="shared" si="75"/>
        <v>1</v>
      </c>
      <c r="H387" s="10">
        <v>1</v>
      </c>
      <c r="I387" s="10">
        <v>1</v>
      </c>
      <c r="J387" s="15">
        <f t="shared" si="76"/>
        <v>0</v>
      </c>
      <c r="K387" s="10"/>
      <c r="L387" s="10"/>
    </row>
    <row r="388" s="1" customFormat="true" ht="21.95" customHeight="true" spans="1:12">
      <c r="A388" s="22"/>
      <c r="B388" s="16"/>
      <c r="C388" s="16"/>
      <c r="D388" s="13">
        <v>43092101</v>
      </c>
      <c r="E388" s="16" t="s">
        <v>808</v>
      </c>
      <c r="F388" s="16" t="s">
        <v>809</v>
      </c>
      <c r="G388" s="15">
        <f t="shared" si="75"/>
        <v>1</v>
      </c>
      <c r="H388" s="10">
        <v>1</v>
      </c>
      <c r="I388" s="10">
        <v>2</v>
      </c>
      <c r="J388" s="15">
        <f t="shared" si="76"/>
        <v>-1</v>
      </c>
      <c r="K388" s="10"/>
      <c r="L388" s="10"/>
    </row>
    <row r="389" s="1" customFormat="true" ht="21.95" customHeight="true" spans="1:12">
      <c r="A389" s="22"/>
      <c r="B389" s="16"/>
      <c r="C389" s="16"/>
      <c r="D389" s="13">
        <v>43092201</v>
      </c>
      <c r="E389" s="16" t="s">
        <v>810</v>
      </c>
      <c r="F389" s="16" t="s">
        <v>811</v>
      </c>
      <c r="G389" s="15">
        <f t="shared" si="75"/>
        <v>2</v>
      </c>
      <c r="H389" s="10">
        <v>2</v>
      </c>
      <c r="I389" s="10">
        <v>5</v>
      </c>
      <c r="J389" s="15">
        <f t="shared" si="76"/>
        <v>-3</v>
      </c>
      <c r="K389" s="10"/>
      <c r="L389" s="10"/>
    </row>
    <row r="390" s="1" customFormat="true" ht="27.95" customHeight="true" spans="1:12">
      <c r="A390" s="22"/>
      <c r="B390" s="16"/>
      <c r="C390" s="16"/>
      <c r="D390" s="13">
        <v>43092301</v>
      </c>
      <c r="E390" s="16" t="s">
        <v>812</v>
      </c>
      <c r="F390" s="16" t="s">
        <v>813</v>
      </c>
      <c r="G390" s="15">
        <f t="shared" si="75"/>
        <v>1</v>
      </c>
      <c r="H390" s="10">
        <v>1</v>
      </c>
      <c r="I390" s="10">
        <v>1</v>
      </c>
      <c r="J390" s="15">
        <f t="shared" si="76"/>
        <v>0</v>
      </c>
      <c r="K390" s="10"/>
      <c r="L390" s="10"/>
    </row>
    <row r="391" s="1" customFormat="true" ht="21.95" customHeight="true" spans="1:12">
      <c r="A391" s="22"/>
      <c r="B391" s="16"/>
      <c r="C391" s="16"/>
      <c r="D391" s="13">
        <v>43092401</v>
      </c>
      <c r="E391" s="16" t="s">
        <v>814</v>
      </c>
      <c r="F391" s="16" t="s">
        <v>815</v>
      </c>
      <c r="G391" s="15">
        <f t="shared" si="75"/>
        <v>1</v>
      </c>
      <c r="H391" s="10">
        <v>1</v>
      </c>
      <c r="I391" s="10"/>
      <c r="J391" s="15">
        <f t="shared" si="76"/>
        <v>1</v>
      </c>
      <c r="K391" s="10"/>
      <c r="L391" s="10"/>
    </row>
    <row r="392" s="1" customFormat="true" ht="21.95" customHeight="true" spans="1:12">
      <c r="A392" s="22"/>
      <c r="B392" s="16" t="s">
        <v>816</v>
      </c>
      <c r="C392" s="16"/>
      <c r="D392" s="21" t="s">
        <v>817</v>
      </c>
      <c r="E392" s="21"/>
      <c r="F392" s="21"/>
      <c r="G392" s="15">
        <f t="shared" ref="G392:G420" si="96">H392+K392+L392</f>
        <v>30</v>
      </c>
      <c r="H392" s="15">
        <v>0</v>
      </c>
      <c r="I392" s="15">
        <f t="shared" ref="I392:L392" si="97">SUM(I393)</f>
        <v>0</v>
      </c>
      <c r="J392" s="15">
        <f t="shared" ref="J392:J420" si="98">H392-I392</f>
        <v>0</v>
      </c>
      <c r="K392" s="15">
        <f t="shared" si="97"/>
        <v>30</v>
      </c>
      <c r="L392" s="15">
        <f t="shared" si="97"/>
        <v>0</v>
      </c>
    </row>
    <row r="393" s="1" customFormat="true" ht="21.95" customHeight="true" spans="1:12">
      <c r="A393" s="22"/>
      <c r="B393" s="16"/>
      <c r="C393" s="16"/>
      <c r="D393" s="13">
        <v>43092601</v>
      </c>
      <c r="E393" s="16" t="s">
        <v>818</v>
      </c>
      <c r="F393" s="16" t="s">
        <v>819</v>
      </c>
      <c r="G393" s="15">
        <f t="shared" si="96"/>
        <v>30</v>
      </c>
      <c r="H393" s="10"/>
      <c r="I393" s="10"/>
      <c r="J393" s="15">
        <f t="shared" si="98"/>
        <v>0</v>
      </c>
      <c r="K393" s="10">
        <v>30</v>
      </c>
      <c r="L393" s="10"/>
    </row>
    <row r="394" s="1" customFormat="true" ht="21.95" customHeight="true" spans="1:12">
      <c r="A394" s="22"/>
      <c r="B394" s="16" t="s">
        <v>820</v>
      </c>
      <c r="C394" s="16"/>
      <c r="D394" s="21" t="s">
        <v>821</v>
      </c>
      <c r="E394" s="21"/>
      <c r="F394" s="21"/>
      <c r="G394" s="15">
        <f t="shared" si="96"/>
        <v>2</v>
      </c>
      <c r="H394" s="15">
        <v>2</v>
      </c>
      <c r="I394" s="15">
        <f t="shared" ref="I394:L394" si="99">SUM(I395)</f>
        <v>0</v>
      </c>
      <c r="J394" s="15">
        <f t="shared" si="98"/>
        <v>2</v>
      </c>
      <c r="K394" s="15">
        <f t="shared" si="99"/>
        <v>0</v>
      </c>
      <c r="L394" s="15">
        <f t="shared" si="99"/>
        <v>0</v>
      </c>
    </row>
    <row r="395" s="1" customFormat="true" ht="21.95" customHeight="true" spans="1:12">
      <c r="A395" s="22"/>
      <c r="B395" s="16"/>
      <c r="C395" s="16"/>
      <c r="D395" s="13">
        <v>43092001</v>
      </c>
      <c r="E395" s="16" t="s">
        <v>822</v>
      </c>
      <c r="F395" s="16" t="s">
        <v>823</v>
      </c>
      <c r="G395" s="15">
        <f t="shared" si="96"/>
        <v>2</v>
      </c>
      <c r="H395" s="10">
        <v>2</v>
      </c>
      <c r="I395" s="10"/>
      <c r="J395" s="15">
        <f t="shared" si="98"/>
        <v>2</v>
      </c>
      <c r="K395" s="10"/>
      <c r="L395" s="10"/>
    </row>
    <row r="396" s="1" customFormat="true" ht="21.95" customHeight="true" spans="1:12">
      <c r="A396" s="22"/>
      <c r="B396" s="16" t="s">
        <v>824</v>
      </c>
      <c r="C396" s="16"/>
      <c r="D396" s="21" t="s">
        <v>825</v>
      </c>
      <c r="E396" s="21"/>
      <c r="F396" s="21"/>
      <c r="G396" s="15">
        <f t="shared" si="96"/>
        <v>1</v>
      </c>
      <c r="H396" s="15">
        <v>1</v>
      </c>
      <c r="I396" s="15">
        <f t="shared" ref="I396:L396" si="100">SUM(I397:I398)</f>
        <v>3</v>
      </c>
      <c r="J396" s="15">
        <f t="shared" si="98"/>
        <v>-2</v>
      </c>
      <c r="K396" s="15">
        <f t="shared" si="100"/>
        <v>0</v>
      </c>
      <c r="L396" s="15">
        <f t="shared" si="100"/>
        <v>0</v>
      </c>
    </row>
    <row r="397" s="1" customFormat="true" ht="21.95" customHeight="true" spans="1:12">
      <c r="A397" s="22"/>
      <c r="B397" s="16"/>
      <c r="C397" s="16"/>
      <c r="D397" s="13">
        <v>43091401</v>
      </c>
      <c r="E397" s="16" t="s">
        <v>826</v>
      </c>
      <c r="F397" s="16" t="s">
        <v>827</v>
      </c>
      <c r="G397" s="15">
        <f t="shared" si="96"/>
        <v>0</v>
      </c>
      <c r="H397" s="10">
        <v>0</v>
      </c>
      <c r="I397" s="10">
        <v>2</v>
      </c>
      <c r="J397" s="15">
        <f t="shared" si="98"/>
        <v>-2</v>
      </c>
      <c r="K397" s="10"/>
      <c r="L397" s="10"/>
    </row>
    <row r="398" s="1" customFormat="true" ht="21.95" customHeight="true" spans="1:12">
      <c r="A398" s="22"/>
      <c r="B398" s="16"/>
      <c r="C398" s="16"/>
      <c r="D398" s="13">
        <v>43091601</v>
      </c>
      <c r="E398" s="16" t="s">
        <v>828</v>
      </c>
      <c r="F398" s="16" t="s">
        <v>829</v>
      </c>
      <c r="G398" s="15">
        <f t="shared" si="96"/>
        <v>1</v>
      </c>
      <c r="H398" s="10">
        <v>1</v>
      </c>
      <c r="I398" s="10">
        <v>1</v>
      </c>
      <c r="J398" s="15">
        <f t="shared" si="98"/>
        <v>0</v>
      </c>
      <c r="K398" s="10"/>
      <c r="L398" s="10"/>
    </row>
    <row r="399" s="1" customFormat="true" ht="21.95" customHeight="true" spans="1:12">
      <c r="A399" s="22"/>
      <c r="B399" s="26" t="s">
        <v>830</v>
      </c>
      <c r="C399" s="26"/>
      <c r="D399" s="21" t="s">
        <v>831</v>
      </c>
      <c r="E399" s="21"/>
      <c r="F399" s="21"/>
      <c r="G399" s="15">
        <f t="shared" si="96"/>
        <v>3</v>
      </c>
      <c r="H399" s="15">
        <v>3</v>
      </c>
      <c r="I399" s="15">
        <f t="shared" ref="I399:L399" si="101">SUM(I400:I401)</f>
        <v>6</v>
      </c>
      <c r="J399" s="15">
        <f t="shared" si="98"/>
        <v>-3</v>
      </c>
      <c r="K399" s="15">
        <f t="shared" si="101"/>
        <v>0</v>
      </c>
      <c r="L399" s="15">
        <f t="shared" si="101"/>
        <v>0</v>
      </c>
    </row>
    <row r="400" s="1" customFormat="true" ht="21.95" customHeight="true" spans="1:12">
      <c r="A400" s="14" t="s">
        <v>797</v>
      </c>
      <c r="B400" s="26" t="s">
        <v>830</v>
      </c>
      <c r="C400" s="26"/>
      <c r="D400" s="13">
        <v>43091201</v>
      </c>
      <c r="E400" s="16" t="s">
        <v>832</v>
      </c>
      <c r="F400" s="16" t="s">
        <v>833</v>
      </c>
      <c r="G400" s="15">
        <f t="shared" si="96"/>
        <v>1</v>
      </c>
      <c r="H400" s="10">
        <v>1</v>
      </c>
      <c r="I400" s="10">
        <v>2</v>
      </c>
      <c r="J400" s="15">
        <f t="shared" si="98"/>
        <v>-1</v>
      </c>
      <c r="K400" s="10"/>
      <c r="L400" s="10"/>
    </row>
    <row r="401" s="1" customFormat="true" ht="21.95" customHeight="true" spans="1:12">
      <c r="A401" s="14"/>
      <c r="B401" s="26"/>
      <c r="C401" s="26"/>
      <c r="D401" s="13">
        <v>43092501</v>
      </c>
      <c r="E401" s="16" t="s">
        <v>834</v>
      </c>
      <c r="F401" s="16" t="s">
        <v>835</v>
      </c>
      <c r="G401" s="15">
        <f t="shared" si="96"/>
        <v>2</v>
      </c>
      <c r="H401" s="10">
        <v>2</v>
      </c>
      <c r="I401" s="10">
        <v>4</v>
      </c>
      <c r="J401" s="15">
        <f t="shared" si="98"/>
        <v>-2</v>
      </c>
      <c r="K401" s="10"/>
      <c r="L401" s="10"/>
    </row>
    <row r="402" s="1" customFormat="true" ht="21.95" customHeight="true" spans="1:12">
      <c r="A402" s="12" t="s">
        <v>836</v>
      </c>
      <c r="B402" s="20" t="s">
        <v>837</v>
      </c>
      <c r="C402" s="20"/>
      <c r="D402" s="20"/>
      <c r="E402" s="20"/>
      <c r="F402" s="20"/>
      <c r="G402" s="15">
        <f t="shared" si="96"/>
        <v>62</v>
      </c>
      <c r="H402" s="15">
        <v>12</v>
      </c>
      <c r="I402" s="15">
        <f t="shared" ref="I402:L402" si="102">I403+I409+I411+I413+I415+I419</f>
        <v>12</v>
      </c>
      <c r="J402" s="15">
        <f t="shared" si="98"/>
        <v>0</v>
      </c>
      <c r="K402" s="15">
        <f t="shared" si="102"/>
        <v>30</v>
      </c>
      <c r="L402" s="15">
        <f t="shared" si="102"/>
        <v>20</v>
      </c>
    </row>
    <row r="403" s="1" customFormat="true" ht="21.95" customHeight="true" spans="1:12">
      <c r="A403" s="12"/>
      <c r="B403" s="16" t="s">
        <v>838</v>
      </c>
      <c r="C403" s="16"/>
      <c r="D403" s="21" t="s">
        <v>839</v>
      </c>
      <c r="E403" s="21"/>
      <c r="F403" s="21"/>
      <c r="G403" s="15">
        <f t="shared" si="96"/>
        <v>8</v>
      </c>
      <c r="H403" s="15">
        <v>8</v>
      </c>
      <c r="I403" s="15">
        <f t="shared" ref="I403:L403" si="103">SUM(I404:I408)</f>
        <v>7</v>
      </c>
      <c r="J403" s="15">
        <f t="shared" si="98"/>
        <v>1</v>
      </c>
      <c r="K403" s="15">
        <f t="shared" si="103"/>
        <v>0</v>
      </c>
      <c r="L403" s="15">
        <f t="shared" si="103"/>
        <v>0</v>
      </c>
    </row>
    <row r="404" s="1" customFormat="true" ht="21.95" customHeight="true" spans="1:12">
      <c r="A404" s="12"/>
      <c r="B404" s="16"/>
      <c r="C404" s="16"/>
      <c r="D404" s="13">
        <v>43130201</v>
      </c>
      <c r="E404" s="16" t="s">
        <v>840</v>
      </c>
      <c r="F404" s="16" t="s">
        <v>841</v>
      </c>
      <c r="G404" s="15">
        <f t="shared" si="96"/>
        <v>2</v>
      </c>
      <c r="H404" s="10">
        <v>2</v>
      </c>
      <c r="I404" s="10">
        <v>3</v>
      </c>
      <c r="J404" s="15">
        <f t="shared" si="98"/>
        <v>-1</v>
      </c>
      <c r="K404" s="10"/>
      <c r="L404" s="10"/>
    </row>
    <row r="405" s="1" customFormat="true" ht="21.95" customHeight="true" spans="1:12">
      <c r="A405" s="12"/>
      <c r="B405" s="16"/>
      <c r="C405" s="16"/>
      <c r="D405" s="13">
        <v>43130101</v>
      </c>
      <c r="E405" s="16" t="s">
        <v>842</v>
      </c>
      <c r="F405" s="16" t="s">
        <v>843</v>
      </c>
      <c r="G405" s="15">
        <f t="shared" si="96"/>
        <v>1</v>
      </c>
      <c r="H405" s="10">
        <v>1</v>
      </c>
      <c r="I405" s="10"/>
      <c r="J405" s="15">
        <f t="shared" si="98"/>
        <v>1</v>
      </c>
      <c r="K405" s="10"/>
      <c r="L405" s="10"/>
    </row>
    <row r="406" s="1" customFormat="true" ht="27.95" customHeight="true" spans="1:12">
      <c r="A406" s="12"/>
      <c r="B406" s="16"/>
      <c r="C406" s="16"/>
      <c r="D406" s="13">
        <v>43131601</v>
      </c>
      <c r="E406" s="16" t="s">
        <v>844</v>
      </c>
      <c r="F406" s="16" t="s">
        <v>845</v>
      </c>
      <c r="G406" s="15">
        <f t="shared" si="96"/>
        <v>1</v>
      </c>
      <c r="H406" s="10">
        <v>1</v>
      </c>
      <c r="I406" s="10">
        <v>1</v>
      </c>
      <c r="J406" s="15">
        <f t="shared" si="98"/>
        <v>0</v>
      </c>
      <c r="K406" s="10"/>
      <c r="L406" s="10"/>
    </row>
    <row r="407" s="1" customFormat="true" ht="21.95" customHeight="true" spans="1:12">
      <c r="A407" s="12"/>
      <c r="B407" s="16"/>
      <c r="C407" s="16"/>
      <c r="D407" s="13">
        <v>43132101</v>
      </c>
      <c r="E407" s="16" t="s">
        <v>846</v>
      </c>
      <c r="F407" s="16" t="s">
        <v>847</v>
      </c>
      <c r="G407" s="15">
        <f t="shared" si="96"/>
        <v>2</v>
      </c>
      <c r="H407" s="10">
        <v>2</v>
      </c>
      <c r="I407" s="10">
        <v>3</v>
      </c>
      <c r="J407" s="15">
        <f t="shared" si="98"/>
        <v>-1</v>
      </c>
      <c r="K407" s="10"/>
      <c r="L407" s="10"/>
    </row>
    <row r="408" s="1" customFormat="true" ht="21.95" customHeight="true" spans="1:12">
      <c r="A408" s="12"/>
      <c r="B408" s="16"/>
      <c r="C408" s="16"/>
      <c r="D408" s="13">
        <v>43132201</v>
      </c>
      <c r="E408" s="16" t="s">
        <v>848</v>
      </c>
      <c r="F408" s="16" t="s">
        <v>849</v>
      </c>
      <c r="G408" s="15">
        <f t="shared" si="96"/>
        <v>2</v>
      </c>
      <c r="H408" s="10">
        <v>2</v>
      </c>
      <c r="I408" s="10"/>
      <c r="J408" s="15">
        <f t="shared" si="98"/>
        <v>2</v>
      </c>
      <c r="K408" s="10"/>
      <c r="L408" s="10"/>
    </row>
    <row r="409" s="1" customFormat="true" ht="21.95" customHeight="true" spans="1:12">
      <c r="A409" s="12"/>
      <c r="B409" s="16" t="s">
        <v>850</v>
      </c>
      <c r="C409" s="16"/>
      <c r="D409" s="21" t="s">
        <v>851</v>
      </c>
      <c r="E409" s="21"/>
      <c r="F409" s="21"/>
      <c r="G409" s="15">
        <f t="shared" si="96"/>
        <v>30</v>
      </c>
      <c r="H409" s="15">
        <v>0</v>
      </c>
      <c r="I409" s="15">
        <f>SUM(I410)</f>
        <v>1</v>
      </c>
      <c r="J409" s="15">
        <f t="shared" si="98"/>
        <v>-1</v>
      </c>
      <c r="K409" s="15">
        <f t="shared" ref="K409:L409" si="104">SUM(K410)</f>
        <v>30</v>
      </c>
      <c r="L409" s="15">
        <f t="shared" si="104"/>
        <v>0</v>
      </c>
    </row>
    <row r="410" s="1" customFormat="true" ht="21.95" customHeight="true" spans="1:12">
      <c r="A410" s="12"/>
      <c r="B410" s="16"/>
      <c r="C410" s="16"/>
      <c r="D410" s="13">
        <v>43132301</v>
      </c>
      <c r="E410" s="16" t="s">
        <v>852</v>
      </c>
      <c r="F410" s="16" t="s">
        <v>853</v>
      </c>
      <c r="G410" s="15">
        <f t="shared" si="96"/>
        <v>30</v>
      </c>
      <c r="H410" s="10"/>
      <c r="I410" s="10">
        <v>1</v>
      </c>
      <c r="J410" s="15">
        <f t="shared" si="98"/>
        <v>-1</v>
      </c>
      <c r="K410" s="10">
        <v>30</v>
      </c>
      <c r="L410" s="10"/>
    </row>
    <row r="411" s="1" customFormat="true" ht="21.95" customHeight="true" spans="1:12">
      <c r="A411" s="12"/>
      <c r="B411" s="16" t="s">
        <v>854</v>
      </c>
      <c r="C411" s="16"/>
      <c r="D411" s="21" t="s">
        <v>855</v>
      </c>
      <c r="E411" s="21"/>
      <c r="F411" s="21"/>
      <c r="G411" s="15">
        <f t="shared" si="96"/>
        <v>1</v>
      </c>
      <c r="H411" s="15">
        <v>1</v>
      </c>
      <c r="I411" s="15">
        <f t="shared" ref="I411:L411" si="105">SUM(I412)</f>
        <v>2</v>
      </c>
      <c r="J411" s="15">
        <f t="shared" si="98"/>
        <v>-1</v>
      </c>
      <c r="K411" s="15">
        <f t="shared" si="105"/>
        <v>0</v>
      </c>
      <c r="L411" s="15">
        <f t="shared" si="105"/>
        <v>0</v>
      </c>
    </row>
    <row r="412" s="1" customFormat="true" ht="21.95" customHeight="true" spans="1:12">
      <c r="A412" s="12"/>
      <c r="B412" s="16"/>
      <c r="C412" s="16"/>
      <c r="D412" s="13">
        <v>43130701</v>
      </c>
      <c r="E412" s="16" t="s">
        <v>856</v>
      </c>
      <c r="F412" s="16" t="s">
        <v>857</v>
      </c>
      <c r="G412" s="15">
        <f t="shared" si="96"/>
        <v>1</v>
      </c>
      <c r="H412" s="10">
        <v>1</v>
      </c>
      <c r="I412" s="10">
        <v>2</v>
      </c>
      <c r="J412" s="15">
        <f t="shared" si="98"/>
        <v>-1</v>
      </c>
      <c r="K412" s="10"/>
      <c r="L412" s="10"/>
    </row>
    <row r="413" s="1" customFormat="true" ht="21.95" customHeight="true" spans="1:12">
      <c r="A413" s="12"/>
      <c r="B413" s="16" t="s">
        <v>858</v>
      </c>
      <c r="C413" s="16"/>
      <c r="D413" s="21" t="s">
        <v>859</v>
      </c>
      <c r="E413" s="21"/>
      <c r="F413" s="21"/>
      <c r="G413" s="15">
        <f t="shared" si="96"/>
        <v>1</v>
      </c>
      <c r="H413" s="15">
        <v>1</v>
      </c>
      <c r="I413" s="15">
        <f t="shared" ref="I413:L413" si="106">SUM(I414)</f>
        <v>0</v>
      </c>
      <c r="J413" s="15">
        <f t="shared" si="98"/>
        <v>1</v>
      </c>
      <c r="K413" s="15">
        <f t="shared" si="106"/>
        <v>0</v>
      </c>
      <c r="L413" s="15">
        <f t="shared" si="106"/>
        <v>0</v>
      </c>
    </row>
    <row r="414" s="1" customFormat="true" ht="21.95" customHeight="true" spans="1:12">
      <c r="A414" s="12"/>
      <c r="B414" s="16"/>
      <c r="C414" s="16"/>
      <c r="D414" s="13">
        <v>43130501</v>
      </c>
      <c r="E414" s="16" t="s">
        <v>860</v>
      </c>
      <c r="F414" s="16" t="s">
        <v>861</v>
      </c>
      <c r="G414" s="15">
        <f t="shared" si="96"/>
        <v>1</v>
      </c>
      <c r="H414" s="10">
        <v>1</v>
      </c>
      <c r="I414" s="10"/>
      <c r="J414" s="15">
        <f t="shared" si="98"/>
        <v>1</v>
      </c>
      <c r="K414" s="10"/>
      <c r="L414" s="10"/>
    </row>
    <row r="415" s="1" customFormat="true" ht="21.95" customHeight="true" spans="1:12">
      <c r="A415" s="12"/>
      <c r="B415" s="16" t="s">
        <v>862</v>
      </c>
      <c r="C415" s="16"/>
      <c r="D415" s="21" t="s">
        <v>863</v>
      </c>
      <c r="E415" s="21"/>
      <c r="F415" s="21"/>
      <c r="G415" s="15">
        <f t="shared" si="96"/>
        <v>22</v>
      </c>
      <c r="H415" s="15">
        <v>2</v>
      </c>
      <c r="I415" s="15">
        <f t="shared" ref="I415:L415" si="107">SUM(I416:I418)</f>
        <v>1</v>
      </c>
      <c r="J415" s="15">
        <f t="shared" si="98"/>
        <v>1</v>
      </c>
      <c r="K415" s="15">
        <f t="shared" si="107"/>
        <v>0</v>
      </c>
      <c r="L415" s="15">
        <f t="shared" si="107"/>
        <v>20</v>
      </c>
    </row>
    <row r="416" s="1" customFormat="true" ht="21.95" customHeight="true" spans="1:12">
      <c r="A416" s="12"/>
      <c r="B416" s="16"/>
      <c r="C416" s="16"/>
      <c r="D416" s="13">
        <v>43131001</v>
      </c>
      <c r="E416" s="16" t="s">
        <v>864</v>
      </c>
      <c r="F416" s="16" t="s">
        <v>865</v>
      </c>
      <c r="G416" s="15">
        <f t="shared" si="96"/>
        <v>1</v>
      </c>
      <c r="H416" s="10">
        <v>1</v>
      </c>
      <c r="I416" s="10">
        <v>1</v>
      </c>
      <c r="J416" s="15">
        <f t="shared" si="98"/>
        <v>0</v>
      </c>
      <c r="K416" s="10"/>
      <c r="L416" s="10"/>
    </row>
    <row r="417" s="1" customFormat="true" ht="21.95" customHeight="true" spans="1:12">
      <c r="A417" s="12"/>
      <c r="B417" s="16"/>
      <c r="C417" s="16"/>
      <c r="D417" s="13">
        <v>43132001</v>
      </c>
      <c r="E417" s="16" t="s">
        <v>866</v>
      </c>
      <c r="F417" s="16" t="s">
        <v>867</v>
      </c>
      <c r="G417" s="15">
        <f t="shared" si="96"/>
        <v>1</v>
      </c>
      <c r="H417" s="10">
        <v>1</v>
      </c>
      <c r="I417" s="10"/>
      <c r="J417" s="15">
        <f t="shared" si="98"/>
        <v>1</v>
      </c>
      <c r="K417" s="10"/>
      <c r="L417" s="10"/>
    </row>
    <row r="418" s="1" customFormat="true" ht="21.95" customHeight="true" spans="1:12">
      <c r="A418" s="12"/>
      <c r="B418" s="16"/>
      <c r="C418" s="16"/>
      <c r="D418" s="13">
        <v>43132401</v>
      </c>
      <c r="E418" s="16" t="s">
        <v>868</v>
      </c>
      <c r="F418" s="16" t="s">
        <v>869</v>
      </c>
      <c r="G418" s="15">
        <f t="shared" si="96"/>
        <v>20</v>
      </c>
      <c r="H418" s="10"/>
      <c r="I418" s="10"/>
      <c r="J418" s="15">
        <f t="shared" si="98"/>
        <v>0</v>
      </c>
      <c r="K418" s="10"/>
      <c r="L418" s="25">
        <v>20</v>
      </c>
    </row>
    <row r="419" s="1" customFormat="true" ht="21.95" customHeight="true" spans="1:12">
      <c r="A419" s="12"/>
      <c r="B419" s="16" t="s">
        <v>870</v>
      </c>
      <c r="C419" s="16"/>
      <c r="D419" s="21" t="s">
        <v>871</v>
      </c>
      <c r="E419" s="21"/>
      <c r="F419" s="21"/>
      <c r="G419" s="15">
        <f t="shared" si="96"/>
        <v>0</v>
      </c>
      <c r="H419" s="15">
        <v>0</v>
      </c>
      <c r="I419" s="15">
        <f t="shared" ref="I419:L419" si="108">SUM(I420)</f>
        <v>1</v>
      </c>
      <c r="J419" s="15">
        <f t="shared" si="98"/>
        <v>-1</v>
      </c>
      <c r="K419" s="15">
        <f t="shared" si="108"/>
        <v>0</v>
      </c>
      <c r="L419" s="15">
        <f t="shared" si="108"/>
        <v>0</v>
      </c>
    </row>
    <row r="420" s="1" customFormat="true" ht="21.95" customHeight="true" spans="1:12">
      <c r="A420" s="12"/>
      <c r="B420" s="16"/>
      <c r="C420" s="16"/>
      <c r="D420" s="13">
        <v>43130601</v>
      </c>
      <c r="E420" s="16" t="s">
        <v>872</v>
      </c>
      <c r="F420" s="16" t="s">
        <v>873</v>
      </c>
      <c r="G420" s="15">
        <f t="shared" si="96"/>
        <v>0</v>
      </c>
      <c r="H420" s="10">
        <v>0</v>
      </c>
      <c r="I420" s="10">
        <v>1</v>
      </c>
      <c r="J420" s="15">
        <f t="shared" si="98"/>
        <v>-1</v>
      </c>
      <c r="K420" s="10"/>
      <c r="L420" s="10"/>
    </row>
    <row r="432" s="1" customFormat="true" customHeight="true"/>
  </sheetData>
  <mergeCells count="264">
    <mergeCell ref="A1:B1"/>
    <mergeCell ref="A2:L2"/>
    <mergeCell ref="K3:L3"/>
    <mergeCell ref="H4:J4"/>
    <mergeCell ref="A6:F6"/>
    <mergeCell ref="B7:F7"/>
    <mergeCell ref="C8:F8"/>
    <mergeCell ref="D95:F95"/>
    <mergeCell ref="D102:F102"/>
    <mergeCell ref="B107:F107"/>
    <mergeCell ref="C108:F108"/>
    <mergeCell ref="D121:F121"/>
    <mergeCell ref="D124:F124"/>
    <mergeCell ref="D126:F126"/>
    <mergeCell ref="D128:F128"/>
    <mergeCell ref="D133:F133"/>
    <mergeCell ref="B137:F137"/>
    <mergeCell ref="C138:F138"/>
    <mergeCell ref="D151:F151"/>
    <mergeCell ref="D153:F153"/>
    <mergeCell ref="D156:F156"/>
    <mergeCell ref="D158:F158"/>
    <mergeCell ref="B160:F160"/>
    <mergeCell ref="C161:F161"/>
    <mergeCell ref="D168:F168"/>
    <mergeCell ref="D170:F170"/>
    <mergeCell ref="D173:F173"/>
    <mergeCell ref="B177:F177"/>
    <mergeCell ref="C178:F178"/>
    <mergeCell ref="D187:F187"/>
    <mergeCell ref="D189:F189"/>
    <mergeCell ref="D191:F191"/>
    <mergeCell ref="D196:F196"/>
    <mergeCell ref="D198:F198"/>
    <mergeCell ref="B200:F200"/>
    <mergeCell ref="C201:F201"/>
    <mergeCell ref="D213:F213"/>
    <mergeCell ref="D215:F215"/>
    <mergeCell ref="B217:C217"/>
    <mergeCell ref="D217:F217"/>
    <mergeCell ref="D221:F221"/>
    <mergeCell ref="D223:F223"/>
    <mergeCell ref="D226:F226"/>
    <mergeCell ref="B228:F228"/>
    <mergeCell ref="C229:F229"/>
    <mergeCell ref="D241:F241"/>
    <mergeCell ref="B244:C244"/>
    <mergeCell ref="D244:F244"/>
    <mergeCell ref="D248:F248"/>
    <mergeCell ref="D251:F251"/>
    <mergeCell ref="D255:F255"/>
    <mergeCell ref="B258:C258"/>
    <mergeCell ref="D258:F258"/>
    <mergeCell ref="D261:F261"/>
    <mergeCell ref="B265:F265"/>
    <mergeCell ref="C266:F266"/>
    <mergeCell ref="D271:F271"/>
    <mergeCell ref="D274:F274"/>
    <mergeCell ref="B276:F276"/>
    <mergeCell ref="C277:F277"/>
    <mergeCell ref="D284:F284"/>
    <mergeCell ref="D287:F287"/>
    <mergeCell ref="D291:F291"/>
    <mergeCell ref="D295:F295"/>
    <mergeCell ref="B298:F298"/>
    <mergeCell ref="C299:F299"/>
    <mergeCell ref="D309:F309"/>
    <mergeCell ref="D311:F311"/>
    <mergeCell ref="D316:F316"/>
    <mergeCell ref="D319:F319"/>
    <mergeCell ref="D321:F321"/>
    <mergeCell ref="D325:F325"/>
    <mergeCell ref="D327:F327"/>
    <mergeCell ref="B330:F330"/>
    <mergeCell ref="C331:F331"/>
    <mergeCell ref="D340:F340"/>
    <mergeCell ref="D342:F342"/>
    <mergeCell ref="D345:F345"/>
    <mergeCell ref="D348:F348"/>
    <mergeCell ref="D350:F350"/>
    <mergeCell ref="D353:F353"/>
    <mergeCell ref="D356:F356"/>
    <mergeCell ref="D358:F358"/>
    <mergeCell ref="D360:F360"/>
    <mergeCell ref="B362:F362"/>
    <mergeCell ref="C363:F363"/>
    <mergeCell ref="D372:F372"/>
    <mergeCell ref="D375:F375"/>
    <mergeCell ref="D377:F377"/>
    <mergeCell ref="D380:F380"/>
    <mergeCell ref="B383:F383"/>
    <mergeCell ref="C384:F384"/>
    <mergeCell ref="D392:F392"/>
    <mergeCell ref="D394:F394"/>
    <mergeCell ref="D396:F396"/>
    <mergeCell ref="B399:C399"/>
    <mergeCell ref="D399:F399"/>
    <mergeCell ref="B402:F402"/>
    <mergeCell ref="D403:F403"/>
    <mergeCell ref="D409:F409"/>
    <mergeCell ref="D411:F411"/>
    <mergeCell ref="D413:F413"/>
    <mergeCell ref="D415:F415"/>
    <mergeCell ref="D419:F419"/>
    <mergeCell ref="A4:A5"/>
    <mergeCell ref="A7:A22"/>
    <mergeCell ref="A23:A42"/>
    <mergeCell ref="A43:A60"/>
    <mergeCell ref="A61:A78"/>
    <mergeCell ref="A79:A97"/>
    <mergeCell ref="A98:A106"/>
    <mergeCell ref="A107:A117"/>
    <mergeCell ref="A118:A136"/>
    <mergeCell ref="A138:A157"/>
    <mergeCell ref="A158:A159"/>
    <mergeCell ref="A160:A176"/>
    <mergeCell ref="A178:A197"/>
    <mergeCell ref="A198:A199"/>
    <mergeCell ref="A200:A217"/>
    <mergeCell ref="A218:A227"/>
    <mergeCell ref="A228:A237"/>
    <mergeCell ref="A238:A258"/>
    <mergeCell ref="A259:A264"/>
    <mergeCell ref="A265:A275"/>
    <mergeCell ref="A276:A278"/>
    <mergeCell ref="A280:A297"/>
    <mergeCell ref="A299:A318"/>
    <mergeCell ref="A319:A329"/>
    <mergeCell ref="A330:A339"/>
    <mergeCell ref="A340:A359"/>
    <mergeCell ref="A360:A361"/>
    <mergeCell ref="A362:A379"/>
    <mergeCell ref="A380:A382"/>
    <mergeCell ref="A383:A399"/>
    <mergeCell ref="A400:A401"/>
    <mergeCell ref="A402:A420"/>
    <mergeCell ref="B8:B22"/>
    <mergeCell ref="B23:B42"/>
    <mergeCell ref="B43:B60"/>
    <mergeCell ref="B61:B78"/>
    <mergeCell ref="B79:B94"/>
    <mergeCell ref="B108:B117"/>
    <mergeCell ref="B118:B120"/>
    <mergeCell ref="B138:B150"/>
    <mergeCell ref="B161:B167"/>
    <mergeCell ref="B178:B186"/>
    <mergeCell ref="B201:B212"/>
    <mergeCell ref="B229:B237"/>
    <mergeCell ref="B238:B240"/>
    <mergeCell ref="B266:B270"/>
    <mergeCell ref="B277:B278"/>
    <mergeCell ref="B279:B283"/>
    <mergeCell ref="B299:B308"/>
    <mergeCell ref="B331:B339"/>
    <mergeCell ref="B363:B371"/>
    <mergeCell ref="B384:B391"/>
    <mergeCell ref="C9:C18"/>
    <mergeCell ref="C19:C22"/>
    <mergeCell ref="C23:C29"/>
    <mergeCell ref="C30:C39"/>
    <mergeCell ref="C40:C42"/>
    <mergeCell ref="C43:C54"/>
    <mergeCell ref="C55:C60"/>
    <mergeCell ref="C61:C72"/>
    <mergeCell ref="C73:C78"/>
    <mergeCell ref="C80:C94"/>
    <mergeCell ref="C109:C112"/>
    <mergeCell ref="C113:C114"/>
    <mergeCell ref="C115:C117"/>
    <mergeCell ref="C118:C119"/>
    <mergeCell ref="C139:C140"/>
    <mergeCell ref="C141:C146"/>
    <mergeCell ref="C147:C149"/>
    <mergeCell ref="C162:C164"/>
    <mergeCell ref="C165:C167"/>
    <mergeCell ref="C180:C182"/>
    <mergeCell ref="C183:C185"/>
    <mergeCell ref="C202:C211"/>
    <mergeCell ref="C230:C237"/>
    <mergeCell ref="C239:C240"/>
    <mergeCell ref="C267:C270"/>
    <mergeCell ref="C279:C282"/>
    <mergeCell ref="C300:C303"/>
    <mergeCell ref="C304:C308"/>
    <mergeCell ref="C332:C335"/>
    <mergeCell ref="C336:C339"/>
    <mergeCell ref="C364:C371"/>
    <mergeCell ref="C385:C391"/>
    <mergeCell ref="D4:D5"/>
    <mergeCell ref="E4:E5"/>
    <mergeCell ref="F4:F5"/>
    <mergeCell ref="G4:G5"/>
    <mergeCell ref="K4:K5"/>
    <mergeCell ref="L4:L5"/>
    <mergeCell ref="B173:C176"/>
    <mergeCell ref="B191:C195"/>
    <mergeCell ref="B98:C101"/>
    <mergeCell ref="B102:C106"/>
    <mergeCell ref="B133:C136"/>
    <mergeCell ref="B124:C125"/>
    <mergeCell ref="B95:C97"/>
    <mergeCell ref="B4:C5"/>
    <mergeCell ref="B121:C123"/>
    <mergeCell ref="B128:C132"/>
    <mergeCell ref="B153:C155"/>
    <mergeCell ref="B156:C157"/>
    <mergeCell ref="B158:C159"/>
    <mergeCell ref="B168:C169"/>
    <mergeCell ref="B170:C172"/>
    <mergeCell ref="B221:C222"/>
    <mergeCell ref="B226:C227"/>
    <mergeCell ref="B213:C214"/>
    <mergeCell ref="B215:C216"/>
    <mergeCell ref="B218:C220"/>
    <mergeCell ref="B223:C225"/>
    <mergeCell ref="B261:C264"/>
    <mergeCell ref="B255:C257"/>
    <mergeCell ref="B241:C243"/>
    <mergeCell ref="B248:C250"/>
    <mergeCell ref="B251:C254"/>
    <mergeCell ref="B259:C260"/>
    <mergeCell ref="B271:C273"/>
    <mergeCell ref="B274:C275"/>
    <mergeCell ref="B284:C286"/>
    <mergeCell ref="B295:C297"/>
    <mergeCell ref="B311:C315"/>
    <mergeCell ref="B353:C355"/>
    <mergeCell ref="B375:C376"/>
    <mergeCell ref="B392:C393"/>
    <mergeCell ref="B413:C414"/>
    <mergeCell ref="B411:C412"/>
    <mergeCell ref="B396:C398"/>
    <mergeCell ref="B400:C401"/>
    <mergeCell ref="B245:C247"/>
    <mergeCell ref="B187:C188"/>
    <mergeCell ref="B198:C199"/>
    <mergeCell ref="B189:C190"/>
    <mergeCell ref="B196:C197"/>
    <mergeCell ref="B126:C127"/>
    <mergeCell ref="B356:C357"/>
    <mergeCell ref="B358:C359"/>
    <mergeCell ref="B372:C374"/>
    <mergeCell ref="B151:C152"/>
    <mergeCell ref="B419:C420"/>
    <mergeCell ref="B403:C408"/>
    <mergeCell ref="B415:C418"/>
    <mergeCell ref="B409:C410"/>
    <mergeCell ref="B287:C290"/>
    <mergeCell ref="B291:C294"/>
    <mergeCell ref="B342:C344"/>
    <mergeCell ref="B327:C329"/>
    <mergeCell ref="B325:C326"/>
    <mergeCell ref="B316:C318"/>
    <mergeCell ref="B309:C310"/>
    <mergeCell ref="B319:C320"/>
    <mergeCell ref="B321:C324"/>
    <mergeCell ref="B340:C341"/>
    <mergeCell ref="B377:C379"/>
    <mergeCell ref="B350:C352"/>
    <mergeCell ref="B394:C395"/>
    <mergeCell ref="B380:C382"/>
    <mergeCell ref="B345:C347"/>
    <mergeCell ref="B348:C349"/>
    <mergeCell ref="B360:C361"/>
  </mergeCells>
  <pageMargins left="0.393700787401575" right="0.393700787401575" top="0.590551181102362" bottom="0.393700787401575" header="0.511811023622047" footer="0.196850393700787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2021-08-05T20:39:00Z</dcterms:created>
  <cp:lastPrinted>2021-08-19T15:12:00Z</cp:lastPrinted>
  <dcterms:modified xsi:type="dcterms:W3CDTF">2022-05-06T15:07:47Z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5F13A57596A344F4BE526E256075AF4C</vt:lpwstr>
  </property>
  <property fmtid="{D5CDD505-2E9C-101B-9397-08002B2CF9AE}" pid="3" name="KSOProductBuildVer">
    <vt:lpwstr>2052-11.8.2.10125</vt:lpwstr>
  </property>
</Properties>
</file>