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<sst xmlns="http://schemas.openxmlformats.org/spreadsheetml/2006/main" count="117">
  <si>
    <r>
      <rPr>
        <sz val="18"/>
        <rFont val="Times New Roman"/>
        <charset val="0"/>
      </rPr>
      <t>2018</t>
    </r>
    <r>
      <rPr>
        <sz val="18"/>
        <rFont val="黑体"/>
        <charset val="134"/>
      </rPr>
      <t>年一般公共预算收支平衡情况表</t>
    </r>
  </si>
  <si>
    <t>表二</t>
  </si>
  <si>
    <t xml:space="preserve">                 单位：万元</t>
  </si>
  <si>
    <t>项       目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</si>
  <si>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7年                      预算数</t>
    </r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</si>
  <si>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8年                      安排数</t>
    </r>
  </si>
  <si>
    <t>备            注</t>
  </si>
  <si>
    <t>一、收入总计</t>
  </si>
  <si>
    <r>
      <rPr>
        <sz val="9"/>
        <rFont val="宋体"/>
        <charset val="134"/>
      </rPr>
      <t>剔除收入列支项目21800万元（工业园体制返还4000万元、落实工业八条1000万、耕地占用税及契税列支4000万元、财政非税列支12800万元），地方收入财力共36439万元，比上年预算</t>
    </r>
    <r>
      <rPr>
        <b/>
        <sz val="9"/>
        <rFont val="宋体"/>
        <charset val="134"/>
      </rPr>
      <t>增加4645万元</t>
    </r>
    <r>
      <rPr>
        <sz val="9"/>
        <rFont val="宋体"/>
        <charset val="134"/>
      </rPr>
      <t>。</t>
    </r>
  </si>
  <si>
    <t>(一)地方公共财政收入</t>
  </si>
  <si>
    <t>(二)转移性收入</t>
  </si>
  <si>
    <t>1、返还性收入</t>
  </si>
  <si>
    <t>消费税税收返还收入</t>
  </si>
  <si>
    <t>省核定固定返还基数</t>
  </si>
  <si>
    <t>增值税税收返还收入</t>
  </si>
  <si>
    <t>所得税基数返还收入</t>
  </si>
  <si>
    <t>成品油税费改革税收返还收入</t>
  </si>
  <si>
    <r>
      <rPr>
        <sz val="10"/>
        <rFont val="宋体"/>
        <charset val="134"/>
      </rPr>
      <t>湘财预（201</t>
    </r>
    <r>
      <rPr>
        <sz val="10"/>
        <rFont val="宋体"/>
        <charset val="134"/>
      </rPr>
      <t>6）133文</t>
    </r>
  </si>
  <si>
    <t>其他税收返还收入</t>
  </si>
  <si>
    <r>
      <rPr>
        <sz val="9"/>
        <rFont val="宋体"/>
        <charset val="134"/>
      </rPr>
      <t>湘财预[2010]198文:增值税营业税基数返还1243万/湘财预[2014]41号城镇土地使用税返还基数356万/湘财预[2016]184号体制调整-102万/湘财预[2017]120号216万，</t>
    </r>
    <r>
      <rPr>
        <b/>
        <sz val="9"/>
        <rFont val="宋体"/>
        <charset val="134"/>
      </rPr>
      <t>比上年预算增加216万元。</t>
    </r>
  </si>
  <si>
    <t>2、一般性转移支付收入</t>
  </si>
  <si>
    <t>（1）均衡性转移支付收入</t>
  </si>
  <si>
    <r>
      <rPr>
        <sz val="9"/>
        <rFont val="宋体"/>
        <charset val="134"/>
      </rPr>
      <t>湘财预[2017]161号下达2018年数，比上年预算</t>
    </r>
    <r>
      <rPr>
        <b/>
        <sz val="9"/>
        <rFont val="宋体"/>
        <charset val="134"/>
      </rPr>
      <t>增加4229万</t>
    </r>
  </si>
  <si>
    <t>（2）县级基本财力保障机制奖补资金收入</t>
  </si>
  <si>
    <r>
      <rPr>
        <sz val="9"/>
        <rFont val="宋体"/>
        <charset val="134"/>
      </rPr>
      <t>湘财预[2017]161号下达2018年数，比上年预算</t>
    </r>
    <r>
      <rPr>
        <b/>
        <sz val="9"/>
        <rFont val="宋体"/>
        <charset val="134"/>
      </rPr>
      <t>增加288万</t>
    </r>
  </si>
  <si>
    <t>（3）结算补助收入</t>
  </si>
  <si>
    <t>定额结算补助</t>
  </si>
  <si>
    <r>
      <rPr>
        <sz val="10"/>
        <rFont val="宋体"/>
        <charset val="134"/>
      </rPr>
      <t>下放支出补助3</t>
    </r>
    <r>
      <rPr>
        <sz val="10"/>
        <rFont val="宋体"/>
        <charset val="134"/>
      </rPr>
      <t>79万，价格改列支出2万</t>
    </r>
  </si>
  <si>
    <t>退耕还林财政减收转移支付</t>
  </si>
  <si>
    <r>
      <rPr>
        <sz val="10"/>
        <rFont val="宋体"/>
        <charset val="134"/>
      </rPr>
      <t>岳市财预（2</t>
    </r>
    <r>
      <rPr>
        <sz val="10"/>
        <rFont val="宋体"/>
        <charset val="134"/>
      </rPr>
      <t>007）6文：2006年起每年固定补助</t>
    </r>
  </si>
  <si>
    <t>暂停征收投资方向税收补助</t>
  </si>
  <si>
    <t>原工商业者生活困难补助</t>
  </si>
  <si>
    <t>岳市财行（2006）37号：每年1.44万（专项列支）</t>
  </si>
  <si>
    <t>降低育林基金征收标准财政减收补助</t>
  </si>
  <si>
    <r>
      <rPr>
        <sz val="10"/>
        <rFont val="宋体"/>
        <charset val="134"/>
      </rPr>
      <t>湘财预（2010）250文：</t>
    </r>
    <r>
      <rPr>
        <sz val="10"/>
        <rFont val="宋体"/>
        <charset val="134"/>
      </rPr>
      <t>09年70万、10年140万</t>
    </r>
  </si>
  <si>
    <t>村级组织运转经费补助</t>
  </si>
  <si>
    <t>湘财预（2009）157文</t>
  </si>
  <si>
    <t>岳阳原专项转移支付基数划转</t>
  </si>
  <si>
    <t>专项列支</t>
  </si>
  <si>
    <t>农业税减免</t>
  </si>
  <si>
    <t>质监、工商下划基数</t>
  </si>
  <si>
    <t>湘财行[2015]81号工商下划基数1105.41万、湘财行[2015]78号质监下划基数240.6万</t>
  </si>
  <si>
    <t>三支一扶及三区人才计划</t>
  </si>
  <si>
    <t>提前下达预计</t>
  </si>
  <si>
    <t>（4）企事业单位划转补助收入</t>
  </si>
  <si>
    <r>
      <rPr>
        <sz val="10"/>
        <rFont val="宋体"/>
        <charset val="134"/>
      </rPr>
      <t>岳财企（06）11文386万、岳财企（08）10文223万、湘财企（08）5文：学校246万、公安94万（消防28万）、湘财企（07）34文退休教师待遇补差109万、湘财社（10）30文药监下划71.8万、岳市财行（10）15文看守所给养经费下划35.29万、</t>
    </r>
    <r>
      <rPr>
        <sz val="10"/>
        <rFont val="宋体"/>
        <charset val="134"/>
      </rPr>
      <t>湘财企茶厂留守机构经费17万</t>
    </r>
  </si>
  <si>
    <t>（5）基层公检法司转移支付收入</t>
  </si>
  <si>
    <r>
      <rPr>
        <sz val="10"/>
        <rFont val="宋体"/>
        <charset val="134"/>
      </rPr>
      <t>提前下达预计（含</t>
    </r>
    <r>
      <rPr>
        <sz val="10"/>
        <rFont val="宋体"/>
        <charset val="134"/>
      </rPr>
      <t>政法单位公用经费补助</t>
    </r>
    <r>
      <rPr>
        <sz val="10"/>
        <rFont val="宋体"/>
        <charset val="134"/>
      </rPr>
      <t>104万）</t>
    </r>
  </si>
  <si>
    <t>（6）城乡义务教育转移支付收入</t>
  </si>
  <si>
    <r>
      <rPr>
        <sz val="10"/>
        <rFont val="宋体"/>
        <charset val="134"/>
      </rPr>
      <t>义务教育绩效工资补助1</t>
    </r>
    <r>
      <rPr>
        <sz val="10"/>
        <rFont val="宋体"/>
        <charset val="134"/>
      </rPr>
      <t>140万、湘财预[2016]46号原民办教师代课教师生活困难补助151万、省财政提前下达预计5454万</t>
    </r>
  </si>
  <si>
    <t>（7）基本养老金转移支付收入</t>
  </si>
  <si>
    <r>
      <rPr>
        <sz val="10"/>
        <rFont val="宋体"/>
        <charset val="134"/>
      </rPr>
      <t>军转干部经费1</t>
    </r>
    <r>
      <rPr>
        <sz val="10"/>
        <rFont val="宋体"/>
        <charset val="134"/>
      </rPr>
      <t>8万、省财政提前下达预计29053.1万</t>
    </r>
  </si>
  <si>
    <t>（8）城乡居民医疗保险转移支付收入</t>
  </si>
  <si>
    <r>
      <rPr>
        <sz val="10"/>
        <rFont val="宋体"/>
        <charset val="134"/>
      </rPr>
      <t>湘财预（2010）201号：公共卫生与基层医疗卫生事业单位绩效工资</t>
    </r>
    <r>
      <rPr>
        <sz val="10"/>
        <rFont val="宋体"/>
        <charset val="134"/>
      </rPr>
      <t>225万、湘财预[2015]73号[2016]58号老年乡村医生生活困难补助46.4万、省财政提前下达预计15682万</t>
    </r>
  </si>
  <si>
    <t>（9）农村综合改革转移支付收入</t>
  </si>
  <si>
    <t>湘财预[2013]141号村级运转经费补助列入基数83万、湘财预[2015]141号村级运转经费调标补助68万、湘财预[2016]137号村级组织运转经费72万、2017年省财政提前下达一事一议奖补资金576万</t>
  </si>
  <si>
    <r>
      <rPr>
        <sz val="10"/>
        <rFont val="宋体"/>
        <charset val="134"/>
      </rPr>
      <t>（1</t>
    </r>
    <r>
      <rPr>
        <sz val="10"/>
        <rFont val="宋体"/>
        <charset val="134"/>
      </rPr>
      <t>0</t>
    </r>
    <r>
      <rPr>
        <sz val="10"/>
        <rFont val="宋体"/>
        <charset val="134"/>
      </rPr>
      <t>）产粮（油）大县奖励资金收入</t>
    </r>
  </si>
  <si>
    <r>
      <rPr>
        <sz val="10"/>
        <rFont val="宋体"/>
        <charset val="134"/>
      </rPr>
      <t>产粮大县奖励资金老基数部分7</t>
    </r>
    <r>
      <rPr>
        <sz val="10"/>
        <rFont val="宋体"/>
        <charset val="134"/>
      </rPr>
      <t>72万</t>
    </r>
  </si>
  <si>
    <r>
      <rPr>
        <sz val="10"/>
        <rFont val="宋体"/>
        <charset val="134"/>
      </rPr>
      <t>（1</t>
    </r>
    <r>
      <rPr>
        <sz val="10"/>
        <rFont val="宋体"/>
        <charset val="134"/>
      </rPr>
      <t>1</t>
    </r>
    <r>
      <rPr>
        <sz val="10"/>
        <rFont val="宋体"/>
        <charset val="134"/>
      </rPr>
      <t>）重点生态功能区转移支付收入</t>
    </r>
  </si>
  <si>
    <t>湘财预[2017]161号下达2018年数</t>
  </si>
  <si>
    <r>
      <rPr>
        <sz val="10"/>
        <rFont val="宋体"/>
        <charset val="134"/>
      </rPr>
      <t>（1</t>
    </r>
    <r>
      <rPr>
        <sz val="10"/>
        <rFont val="宋体"/>
        <charset val="134"/>
      </rPr>
      <t>2</t>
    </r>
    <r>
      <rPr>
        <sz val="10"/>
        <rFont val="宋体"/>
        <charset val="134"/>
      </rPr>
      <t>）固定数额补助收入</t>
    </r>
  </si>
  <si>
    <t xml:space="preserve">         调整工资转移支付补助</t>
  </si>
  <si>
    <t xml:space="preserve">         农村税费改革转移支付补助</t>
  </si>
  <si>
    <t>农村税改1896万、农场改革补助554万、湖区综合改革补助471万、农业税免征及取消特产税补助2541万、湘财预[2017]151号调减652万</t>
  </si>
  <si>
    <t xml:space="preserve">         工商部门停征两费转移支付</t>
  </si>
  <si>
    <t>（13）革命老区转移支付收入</t>
  </si>
  <si>
    <t>提前下达</t>
  </si>
  <si>
    <t>（14）贫困地区转移支付收入</t>
  </si>
  <si>
    <r>
      <rPr>
        <sz val="10"/>
        <rFont val="宋体"/>
        <charset val="134"/>
      </rPr>
      <t>（1</t>
    </r>
    <r>
      <rPr>
        <sz val="10"/>
        <rFont val="宋体"/>
        <charset val="134"/>
      </rPr>
      <t>5）其他一般性转移支付收入</t>
    </r>
  </si>
  <si>
    <t>企业上划</t>
  </si>
  <si>
    <t>企业下划</t>
  </si>
  <si>
    <t>社区运转经费补助</t>
  </si>
  <si>
    <t>湘财预[2014]86号</t>
  </si>
  <si>
    <t>烟草所得税上收</t>
  </si>
  <si>
    <t>乡镇老放映员生活困难补助</t>
  </si>
  <si>
    <t>湘财预[2016]67号</t>
  </si>
  <si>
    <t>民政、残疾人等项目</t>
  </si>
  <si>
    <t>省财政提前下达</t>
  </si>
  <si>
    <t>3、专项转移支付收入</t>
  </si>
  <si>
    <t>（三）上年结余收入</t>
  </si>
  <si>
    <t>结转项目预计</t>
  </si>
  <si>
    <t>（四）调入预算稳定调节基金</t>
  </si>
  <si>
    <r>
      <rPr>
        <sz val="10"/>
        <rFont val="宋体"/>
        <charset val="134"/>
      </rPr>
      <t>继续安排项目14177万，统筹安排资金15620万.</t>
    </r>
    <r>
      <rPr>
        <b/>
        <sz val="10"/>
        <rFont val="宋体"/>
        <charset val="134"/>
      </rPr>
      <t>比上年增加8721万元</t>
    </r>
    <r>
      <rPr>
        <sz val="10"/>
        <rFont val="宋体"/>
        <charset val="134"/>
      </rPr>
      <t>。</t>
    </r>
  </si>
  <si>
    <t>（五）调入资金</t>
  </si>
  <si>
    <t>其他政府性基金收入调入10000万元（部门非税收入转列）、土地出让金收入调入20000万元（惠临公司）。</t>
  </si>
  <si>
    <t>二、支出总计</t>
  </si>
  <si>
    <t>（一）一般预算支出</t>
  </si>
  <si>
    <t>（二）上解支出</t>
  </si>
  <si>
    <t>1、一般性转移支付</t>
  </si>
  <si>
    <t>体制上解支出</t>
  </si>
  <si>
    <t>出口退税专项上解支出</t>
  </si>
  <si>
    <t>2、专项上解</t>
  </si>
  <si>
    <t>中央借款上解</t>
  </si>
  <si>
    <t>向中央作贡献</t>
  </si>
  <si>
    <t>税务事业费上划</t>
  </si>
  <si>
    <t>农业税价差上解</t>
  </si>
  <si>
    <t>3、其他上解</t>
  </si>
  <si>
    <t>工商体制上划</t>
  </si>
  <si>
    <t>技术监督体制上划</t>
  </si>
  <si>
    <t>药监体制上划</t>
  </si>
  <si>
    <t>乡财政管理经费上划</t>
  </si>
  <si>
    <t>粮食风险基金</t>
  </si>
  <si>
    <t>对口支援西藏新疆资金基数上解</t>
  </si>
  <si>
    <t>地方教育附加上解</t>
  </si>
  <si>
    <t>体制改革新增结算上解</t>
  </si>
  <si>
    <t>省对县所得税及小三税定额上解</t>
  </si>
  <si>
    <t>湘财预（2010）198文：小三税定额上解284万</t>
  </si>
  <si>
    <t>市与县之间</t>
  </si>
  <si>
    <t>洋溪湖电排扣款</t>
  </si>
  <si>
    <t>预备役经费上划</t>
  </si>
  <si>
    <t>农药厂划转</t>
  </si>
  <si>
    <t>统计事业费上划</t>
  </si>
  <si>
    <t>（三）调出资金</t>
  </si>
  <si>
    <t>（四）债务还本支出</t>
  </si>
  <si>
    <t>国外政府贷款还本900万元、地方政府债券还本5146万元</t>
  </si>
  <si>
    <t>（五）债务付息支出</t>
  </si>
  <si>
    <t>三、年终滚存结余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</si>
</sst>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8"/>
      <name val="Times New Roman"/>
      <charset val="0"/>
    </font>
    <font>
      <sz val="18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 indent="4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8"/>
  <sheetViews>
    <sheetView tabSelected="1" workbookViewId="0">
      <selection activeCell="G72" sqref="G72"/>
    </sheetView>
  </sheetViews>
  <sheetFormatPr defaultColWidth="9" defaultRowHeight="21.75" customHeight="1" outlineLevelCol="3"/>
  <cols>
    <col min="1" max="1" width="38.625" style="4" customWidth="1"/>
    <col min="2" max="3" width="9.25" style="5" customWidth="1"/>
    <col min="4" max="4" width="71.125" style="1" customWidth="1"/>
    <col min="5" max="16384" width="9" style="1"/>
  </cols>
  <sheetData>
    <row r="1" s="1" customFormat="1" ht="27.75" customHeight="1" spans="1:4">
      <c r="A1" s="6" t="s">
        <v>0</v>
      </c>
      <c r="B1" s="7"/>
      <c r="C1" s="7"/>
      <c r="D1" s="7"/>
    </row>
    <row r="2" s="2" customFormat="1" customHeight="1" spans="1:4">
      <c r="A2" s="8" t="s">
        <v>1</v>
      </c>
      <c r="B2" s="3"/>
      <c r="C2" s="3"/>
      <c r="D2" s="3" t="s">
        <v>2</v>
      </c>
    </row>
    <row r="3" s="3" customFormat="1" ht="33.75" customHeight="1" spans="1:4">
      <c r="A3" s="9" t="s">
        <v>3</v>
      </c>
      <c r="B3" s="10" t="s">
        <v>4</v>
      </c>
      <c r="C3" s="10" t="s">
        <v>5</v>
      </c>
      <c r="D3" s="10" t="s">
        <v>6</v>
      </c>
    </row>
    <row r="4" s="2" customFormat="1" ht="21" customHeight="1" spans="1:4">
      <c r="A4" s="11" t="s">
        <v>7</v>
      </c>
      <c r="B4" s="11">
        <f>B5+B6+B49+B50+B51</f>
        <v>224518</v>
      </c>
      <c r="C4" s="11">
        <f>C5+C6+C49+C50+C51</f>
        <v>317296.32</v>
      </c>
      <c r="D4" s="12" t="s">
        <v>8</v>
      </c>
    </row>
    <row r="5" s="2" customFormat="1" ht="21" customHeight="1" spans="1:4">
      <c r="A5" s="13" t="s">
        <v>9</v>
      </c>
      <c r="B5" s="11">
        <v>49394</v>
      </c>
      <c r="C5" s="11">
        <v>58239</v>
      </c>
      <c r="D5" s="14"/>
    </row>
    <row r="6" s="2" customFormat="1" ht="21" customHeight="1" spans="1:4">
      <c r="A6" s="13" t="s">
        <v>10</v>
      </c>
      <c r="B6" s="11">
        <f>B7+B13+B48</f>
        <v>125400</v>
      </c>
      <c r="C6" s="11">
        <f>C7+C13+C48</f>
        <v>193756.32</v>
      </c>
      <c r="D6" s="15"/>
    </row>
    <row r="7" s="2" customFormat="1" ht="21" customHeight="1" spans="1:4">
      <c r="A7" s="15" t="s">
        <v>11</v>
      </c>
      <c r="B7" s="11">
        <f>SUM(B8:B12)</f>
        <v>6138</v>
      </c>
      <c r="C7" s="11">
        <f>SUM(C8:C12)</f>
        <v>6354</v>
      </c>
      <c r="D7" s="15"/>
    </row>
    <row r="8" s="2" customFormat="1" ht="21" customHeight="1" spans="1:4">
      <c r="A8" s="16" t="s">
        <v>12</v>
      </c>
      <c r="B8" s="10">
        <v>8</v>
      </c>
      <c r="C8" s="10">
        <v>8</v>
      </c>
      <c r="D8" s="15" t="s">
        <v>13</v>
      </c>
    </row>
    <row r="9" s="2" customFormat="1" ht="21" customHeight="1" spans="1:4">
      <c r="A9" s="16" t="s">
        <v>14</v>
      </c>
      <c r="B9" s="10">
        <v>2985</v>
      </c>
      <c r="C9" s="10">
        <v>2985</v>
      </c>
      <c r="D9" s="15" t="s">
        <v>13</v>
      </c>
    </row>
    <row r="10" s="2" customFormat="1" ht="21" customHeight="1" spans="1:4">
      <c r="A10" s="16" t="s">
        <v>15</v>
      </c>
      <c r="B10" s="10">
        <v>683</v>
      </c>
      <c r="C10" s="10">
        <v>683</v>
      </c>
      <c r="D10" s="15" t="s">
        <v>13</v>
      </c>
    </row>
    <row r="11" s="2" customFormat="1" ht="21" customHeight="1" spans="1:4">
      <c r="A11" s="16" t="s">
        <v>16</v>
      </c>
      <c r="B11" s="10">
        <v>965</v>
      </c>
      <c r="C11" s="10">
        <v>965</v>
      </c>
      <c r="D11" s="15" t="s">
        <v>17</v>
      </c>
    </row>
    <row r="12" s="2" customFormat="1" ht="27" customHeight="1" spans="1:4">
      <c r="A12" s="16" t="s">
        <v>18</v>
      </c>
      <c r="B12" s="10">
        <v>1497</v>
      </c>
      <c r="C12" s="10">
        <v>1713</v>
      </c>
      <c r="D12" s="17" t="s">
        <v>19</v>
      </c>
    </row>
    <row r="13" s="2" customFormat="1" ht="21" customHeight="1" spans="1:4">
      <c r="A13" s="15" t="s">
        <v>20</v>
      </c>
      <c r="B13" s="11">
        <f>SUM(B14:B16,B27:B35,B39:B41)</f>
        <v>95525</v>
      </c>
      <c r="C13" s="11">
        <f>SUM(C14:C16,C27:C35,C39:C41)</f>
        <v>126019.68</v>
      </c>
      <c r="D13" s="15"/>
    </row>
    <row r="14" s="2" customFormat="1" ht="27" customHeight="1" spans="1:4">
      <c r="A14" s="16" t="s">
        <v>21</v>
      </c>
      <c r="B14" s="10">
        <v>28549</v>
      </c>
      <c r="C14" s="10">
        <f>28549+4229</f>
        <v>32778</v>
      </c>
      <c r="D14" s="17" t="s">
        <v>22</v>
      </c>
    </row>
    <row r="15" s="2" customFormat="1" ht="21" customHeight="1" spans="1:4">
      <c r="A15" s="16" t="s">
        <v>23</v>
      </c>
      <c r="B15" s="10">
        <v>11791</v>
      </c>
      <c r="C15" s="10">
        <f>11791+288</f>
        <v>12079</v>
      </c>
      <c r="D15" s="17" t="s">
        <v>24</v>
      </c>
    </row>
    <row r="16" s="2" customFormat="1" ht="21" customHeight="1" spans="1:4">
      <c r="A16" s="16" t="s">
        <v>25</v>
      </c>
      <c r="B16" s="10">
        <f>SUM(B17:B26)</f>
        <v>2783</v>
      </c>
      <c r="C16" s="10">
        <f>SUM(C17:C26)</f>
        <v>2785.4</v>
      </c>
      <c r="D16" s="15"/>
    </row>
    <row r="17" s="2" customFormat="1" ht="21" customHeight="1" spans="1:4">
      <c r="A17" s="18" t="s">
        <v>26</v>
      </c>
      <c r="B17" s="10">
        <v>381</v>
      </c>
      <c r="C17" s="10">
        <v>381</v>
      </c>
      <c r="D17" s="15" t="s">
        <v>27</v>
      </c>
    </row>
    <row r="18" s="2" customFormat="1" ht="21" customHeight="1" spans="1:4">
      <c r="A18" s="18" t="s">
        <v>28</v>
      </c>
      <c r="B18" s="10">
        <v>87</v>
      </c>
      <c r="C18" s="10">
        <v>87</v>
      </c>
      <c r="D18" s="15" t="s">
        <v>29</v>
      </c>
    </row>
    <row r="19" s="2" customFormat="1" ht="21" customHeight="1" spans="1:4">
      <c r="A19" s="18" t="s">
        <v>30</v>
      </c>
      <c r="B19" s="10">
        <v>84</v>
      </c>
      <c r="C19" s="10">
        <v>84</v>
      </c>
      <c r="D19" s="15"/>
    </row>
    <row r="20" s="2" customFormat="1" ht="21" customHeight="1" spans="1:4">
      <c r="A20" s="18" t="s">
        <v>31</v>
      </c>
      <c r="B20" s="10">
        <v>1</v>
      </c>
      <c r="C20" s="10">
        <v>1</v>
      </c>
      <c r="D20" s="15" t="s">
        <v>32</v>
      </c>
    </row>
    <row r="21" s="2" customFormat="1" ht="21" customHeight="1" spans="1:4">
      <c r="A21" s="18" t="s">
        <v>33</v>
      </c>
      <c r="B21" s="10">
        <v>140</v>
      </c>
      <c r="C21" s="10">
        <v>140</v>
      </c>
      <c r="D21" s="19" t="s">
        <v>34</v>
      </c>
    </row>
    <row r="22" s="2" customFormat="1" ht="21" customHeight="1" spans="1:4">
      <c r="A22" s="18" t="s">
        <v>35</v>
      </c>
      <c r="B22" s="10">
        <v>173</v>
      </c>
      <c r="C22" s="10">
        <v>173</v>
      </c>
      <c r="D22" s="15" t="s">
        <v>36</v>
      </c>
    </row>
    <row r="23" s="2" customFormat="1" ht="21" customHeight="1" spans="1:4">
      <c r="A23" s="18" t="s">
        <v>37</v>
      </c>
      <c r="B23" s="10">
        <v>532</v>
      </c>
      <c r="C23" s="10">
        <v>532</v>
      </c>
      <c r="D23" s="15" t="s">
        <v>38</v>
      </c>
    </row>
    <row r="24" s="2" customFormat="1" ht="21" customHeight="1" spans="1:4">
      <c r="A24" s="18" t="s">
        <v>39</v>
      </c>
      <c r="B24" s="10">
        <v>16</v>
      </c>
      <c r="C24" s="10">
        <v>16</v>
      </c>
      <c r="D24" s="15"/>
    </row>
    <row r="25" s="2" customFormat="1" ht="21" customHeight="1" spans="1:4">
      <c r="A25" s="18" t="s">
        <v>40</v>
      </c>
      <c r="B25" s="10">
        <v>1346</v>
      </c>
      <c r="C25" s="10">
        <v>1346</v>
      </c>
      <c r="D25" s="15" t="s">
        <v>41</v>
      </c>
    </row>
    <row r="26" s="2" customFormat="1" ht="21" customHeight="1" spans="1:4">
      <c r="A26" s="18" t="s">
        <v>42</v>
      </c>
      <c r="B26" s="10">
        <v>23</v>
      </c>
      <c r="C26" s="10">
        <v>25.4</v>
      </c>
      <c r="D26" s="19" t="s">
        <v>43</v>
      </c>
    </row>
    <row r="27" s="2" customFormat="1" ht="55.5" customHeight="1" spans="1:4">
      <c r="A27" s="16" t="s">
        <v>44</v>
      </c>
      <c r="B27" s="10">
        <f>1165+17</f>
        <v>1182</v>
      </c>
      <c r="C27" s="10">
        <v>1182</v>
      </c>
      <c r="D27" s="15" t="s">
        <v>45</v>
      </c>
    </row>
    <row r="28" s="2" customFormat="1" ht="21" customHeight="1" spans="1:4">
      <c r="A28" s="16" t="s">
        <v>46</v>
      </c>
      <c r="B28" s="10">
        <v>1544</v>
      </c>
      <c r="C28" s="10"/>
      <c r="D28" s="15" t="s">
        <v>47</v>
      </c>
    </row>
    <row r="29" s="2" customFormat="1" ht="24" customHeight="1" spans="1:4">
      <c r="A29" s="16" t="s">
        <v>48</v>
      </c>
      <c r="B29" s="10">
        <f>1140+5053</f>
        <v>6193</v>
      </c>
      <c r="C29" s="10">
        <f>1140+151+5454</f>
        <v>6745</v>
      </c>
      <c r="D29" s="15" t="s">
        <v>49</v>
      </c>
    </row>
    <row r="30" s="2" customFormat="1" ht="21" customHeight="1" spans="1:4">
      <c r="A30" s="16" t="s">
        <v>50</v>
      </c>
      <c r="B30" s="10">
        <f>18+21835</f>
        <v>21853</v>
      </c>
      <c r="C30" s="10">
        <f>18+29053.1</f>
        <v>29071.1</v>
      </c>
      <c r="D30" s="15" t="s">
        <v>51</v>
      </c>
    </row>
    <row r="31" s="2" customFormat="1" ht="24" customHeight="1" spans="1:4">
      <c r="A31" s="16" t="s">
        <v>52</v>
      </c>
      <c r="B31" s="10">
        <v>225</v>
      </c>
      <c r="C31" s="10">
        <f>225+46.4+15682</f>
        <v>15953.4</v>
      </c>
      <c r="D31" s="15" t="s">
        <v>53</v>
      </c>
    </row>
    <row r="32" s="2" customFormat="1" ht="24.75" customHeight="1" spans="1:4">
      <c r="A32" s="16" t="s">
        <v>54</v>
      </c>
      <c r="B32" s="10">
        <f>83+68+1148</f>
        <v>1299</v>
      </c>
      <c r="C32" s="10">
        <f>83+68+72+576</f>
        <v>799</v>
      </c>
      <c r="D32" s="17" t="s">
        <v>55</v>
      </c>
    </row>
    <row r="33" s="2" customFormat="1" ht="21" customHeight="1" spans="1:4">
      <c r="A33" s="16" t="s">
        <v>56</v>
      </c>
      <c r="B33" s="10">
        <v>772</v>
      </c>
      <c r="C33" s="10">
        <v>2433</v>
      </c>
      <c r="D33" s="15" t="s">
        <v>57</v>
      </c>
    </row>
    <row r="34" s="2" customFormat="1" ht="21" customHeight="1" spans="1:4">
      <c r="A34" s="16" t="s">
        <v>58</v>
      </c>
      <c r="B34" s="10">
        <v>145</v>
      </c>
      <c r="C34" s="10">
        <v>145</v>
      </c>
      <c r="D34" s="17" t="s">
        <v>59</v>
      </c>
    </row>
    <row r="35" s="2" customFormat="1" ht="21" customHeight="1" spans="1:4">
      <c r="A35" s="16" t="s">
        <v>60</v>
      </c>
      <c r="B35" s="10">
        <f>SUM(B36:B38)</f>
        <v>15218</v>
      </c>
      <c r="C35" s="10">
        <f>SUM(C36:C38)</f>
        <v>14566</v>
      </c>
      <c r="D35" s="17"/>
    </row>
    <row r="36" s="2" customFormat="1" ht="21" customHeight="1" spans="1:4">
      <c r="A36" s="16" t="s">
        <v>61</v>
      </c>
      <c r="B36" s="10">
        <v>9653</v>
      </c>
      <c r="C36" s="10">
        <v>9653</v>
      </c>
      <c r="D36" s="15"/>
    </row>
    <row r="37" s="2" customFormat="1" ht="27" customHeight="1" spans="1:4">
      <c r="A37" s="16" t="s">
        <v>62</v>
      </c>
      <c r="B37" s="10">
        <v>5462</v>
      </c>
      <c r="C37" s="10">
        <f>5462-652</f>
        <v>4810</v>
      </c>
      <c r="D37" s="15" t="s">
        <v>63</v>
      </c>
    </row>
    <row r="38" s="2" customFormat="1" ht="21" customHeight="1" spans="1:4">
      <c r="A38" s="16" t="s">
        <v>64</v>
      </c>
      <c r="B38" s="10">
        <v>103</v>
      </c>
      <c r="C38" s="10">
        <v>103</v>
      </c>
      <c r="D38" s="15"/>
    </row>
    <row r="39" s="2" customFormat="1" ht="21" customHeight="1" spans="1:4">
      <c r="A39" s="16" t="s">
        <v>65</v>
      </c>
      <c r="B39" s="10">
        <v>1384</v>
      </c>
      <c r="C39" s="10">
        <v>922</v>
      </c>
      <c r="D39" s="17" t="s">
        <v>66</v>
      </c>
    </row>
    <row r="40" s="2" customFormat="1" ht="21" customHeight="1" spans="1:4">
      <c r="A40" s="16" t="s">
        <v>67</v>
      </c>
      <c r="B40" s="10"/>
      <c r="C40" s="10">
        <v>469</v>
      </c>
      <c r="D40" s="17" t="s">
        <v>66</v>
      </c>
    </row>
    <row r="41" s="2" customFormat="1" ht="21" customHeight="1" spans="1:4">
      <c r="A41" s="16" t="s">
        <v>68</v>
      </c>
      <c r="B41" s="10">
        <f>SUM(B42:B47)</f>
        <v>2587</v>
      </c>
      <c r="C41" s="10">
        <f>SUM(C42:C47)</f>
        <v>6091.78</v>
      </c>
      <c r="D41" s="15"/>
    </row>
    <row r="42" s="2" customFormat="1" ht="21" customHeight="1" spans="1:4">
      <c r="A42" s="20" t="s">
        <v>69</v>
      </c>
      <c r="B42" s="10">
        <v>23</v>
      </c>
      <c r="C42" s="10">
        <v>23</v>
      </c>
      <c r="D42" s="15"/>
    </row>
    <row r="43" s="2" customFormat="1" ht="21" customHeight="1" spans="1:4">
      <c r="A43" s="20" t="s">
        <v>70</v>
      </c>
      <c r="B43" s="10">
        <v>-5</v>
      </c>
      <c r="C43" s="10">
        <v>-5</v>
      </c>
      <c r="D43" s="15"/>
    </row>
    <row r="44" s="2" customFormat="1" ht="21" customHeight="1" spans="1:4">
      <c r="A44" s="20" t="s">
        <v>71</v>
      </c>
      <c r="B44" s="10">
        <v>96</v>
      </c>
      <c r="C44" s="10">
        <v>96</v>
      </c>
      <c r="D44" s="17" t="s">
        <v>72</v>
      </c>
    </row>
    <row r="45" s="2" customFormat="1" ht="21" customHeight="1" spans="1:4">
      <c r="A45" s="20" t="s">
        <v>73</v>
      </c>
      <c r="B45" s="10">
        <v>500</v>
      </c>
      <c r="C45" s="10">
        <v>500</v>
      </c>
      <c r="D45" s="19"/>
    </row>
    <row r="46" s="2" customFormat="1" ht="21" customHeight="1" spans="1:4">
      <c r="A46" s="20" t="s">
        <v>74</v>
      </c>
      <c r="B46" s="10"/>
      <c r="C46" s="10">
        <v>9</v>
      </c>
      <c r="D46" s="17" t="s">
        <v>75</v>
      </c>
    </row>
    <row r="47" s="2" customFormat="1" ht="21" customHeight="1" spans="1:4">
      <c r="A47" s="20" t="s">
        <v>76</v>
      </c>
      <c r="B47" s="10">
        <v>1973</v>
      </c>
      <c r="C47" s="10">
        <v>5468.78</v>
      </c>
      <c r="D47" s="19" t="s">
        <v>77</v>
      </c>
    </row>
    <row r="48" s="2" customFormat="1" ht="21" customHeight="1" spans="1:4">
      <c r="A48" s="19" t="s">
        <v>78</v>
      </c>
      <c r="B48" s="10">
        <v>23737</v>
      </c>
      <c r="C48" s="10">
        <f>31382.64+30000</f>
        <v>61382.64</v>
      </c>
      <c r="D48" s="19" t="s">
        <v>77</v>
      </c>
    </row>
    <row r="49" s="2" customFormat="1" ht="21" customHeight="1" spans="1:4">
      <c r="A49" s="13" t="s">
        <v>79</v>
      </c>
      <c r="B49" s="11">
        <v>5533</v>
      </c>
      <c r="C49" s="11">
        <v>5504</v>
      </c>
      <c r="D49" s="19" t="s">
        <v>80</v>
      </c>
    </row>
    <row r="50" s="2" customFormat="1" ht="27.75" customHeight="1" spans="1:4">
      <c r="A50" s="13" t="s">
        <v>81</v>
      </c>
      <c r="B50" s="11">
        <v>14191</v>
      </c>
      <c r="C50" s="11">
        <v>29797</v>
      </c>
      <c r="D50" s="19" t="s">
        <v>82</v>
      </c>
    </row>
    <row r="51" s="2" customFormat="1" ht="21" customHeight="1" spans="1:4">
      <c r="A51" s="13" t="s">
        <v>83</v>
      </c>
      <c r="B51" s="11">
        <v>30000</v>
      </c>
      <c r="C51" s="11">
        <v>30000</v>
      </c>
      <c r="D51" s="19" t="s">
        <v>84</v>
      </c>
    </row>
    <row r="52" s="2" customFormat="1" ht="21" customHeight="1" spans="1:4">
      <c r="A52" s="15"/>
      <c r="B52" s="10"/>
      <c r="C52" s="10"/>
      <c r="D52" s="15"/>
    </row>
    <row r="53" s="2" customFormat="1" ht="21" customHeight="1" spans="1:4">
      <c r="A53" s="11" t="s">
        <v>85</v>
      </c>
      <c r="B53" s="11">
        <f>B54+B55+B79+B80+B81</f>
        <v>224518</v>
      </c>
      <c r="C53" s="11">
        <f>C54+C55+C79+C80+C81</f>
        <v>317296.32</v>
      </c>
      <c r="D53" s="15"/>
    </row>
    <row r="54" s="2" customFormat="1" ht="21" customHeight="1" spans="1:4">
      <c r="A54" s="13" t="s">
        <v>86</v>
      </c>
      <c r="B54" s="11">
        <f>B4-B55-B79-B80-B81</f>
        <v>214235</v>
      </c>
      <c r="C54" s="11">
        <f>C4-C55-C79-C80-C81</f>
        <v>303659.32</v>
      </c>
      <c r="D54" s="15"/>
    </row>
    <row r="55" s="2" customFormat="1" ht="21" customHeight="1" spans="1:4">
      <c r="A55" s="13" t="s">
        <v>87</v>
      </c>
      <c r="B55" s="11">
        <f>B56+B59+B64</f>
        <v>1583</v>
      </c>
      <c r="C55" s="11">
        <f>C56+C59+C64</f>
        <v>1591</v>
      </c>
      <c r="D55" s="15"/>
    </row>
    <row r="56" s="2" customFormat="1" ht="21" customHeight="1" spans="1:4">
      <c r="A56" s="15" t="s">
        <v>88</v>
      </c>
      <c r="B56" s="10">
        <f>B57+B58</f>
        <v>285</v>
      </c>
      <c r="C56" s="10">
        <f>C57+C58</f>
        <v>285</v>
      </c>
      <c r="D56" s="15"/>
    </row>
    <row r="57" s="2" customFormat="1" ht="21" customHeight="1" spans="1:4">
      <c r="A57" s="16" t="s">
        <v>89</v>
      </c>
      <c r="B57" s="10">
        <v>233</v>
      </c>
      <c r="C57" s="10">
        <v>233</v>
      </c>
      <c r="D57" s="15"/>
    </row>
    <row r="58" s="2" customFormat="1" ht="21" customHeight="1" spans="1:4">
      <c r="A58" s="16" t="s">
        <v>90</v>
      </c>
      <c r="B58" s="10">
        <v>52</v>
      </c>
      <c r="C58" s="10">
        <v>52</v>
      </c>
      <c r="D58" s="15"/>
    </row>
    <row r="59" s="2" customFormat="1" ht="21" customHeight="1" spans="1:4">
      <c r="A59" s="15" t="s">
        <v>91</v>
      </c>
      <c r="B59" s="10">
        <f>B60+B61+B62+B63</f>
        <v>444</v>
      </c>
      <c r="C59" s="10">
        <f>C60+C61+C62+C63</f>
        <v>444</v>
      </c>
      <c r="D59" s="21"/>
    </row>
    <row r="60" s="2" customFormat="1" ht="21" customHeight="1" spans="1:4">
      <c r="A60" s="16" t="s">
        <v>92</v>
      </c>
      <c r="B60" s="10">
        <v>128</v>
      </c>
      <c r="C60" s="10">
        <v>128</v>
      </c>
      <c r="D60" s="21"/>
    </row>
    <row r="61" s="2" customFormat="1" ht="21" customHeight="1" spans="1:4">
      <c r="A61" s="16" t="s">
        <v>93</v>
      </c>
      <c r="B61" s="10">
        <v>36</v>
      </c>
      <c r="C61" s="10">
        <v>36</v>
      </c>
      <c r="D61" s="21"/>
    </row>
    <row r="62" s="2" customFormat="1" ht="21" customHeight="1" spans="1:4">
      <c r="A62" s="16" t="s">
        <v>94</v>
      </c>
      <c r="B62" s="10">
        <v>200</v>
      </c>
      <c r="C62" s="10">
        <v>200</v>
      </c>
      <c r="D62" s="21"/>
    </row>
    <row r="63" s="2" customFormat="1" ht="21" customHeight="1" spans="1:4">
      <c r="A63" s="16" t="s">
        <v>95</v>
      </c>
      <c r="B63" s="10">
        <v>80</v>
      </c>
      <c r="C63" s="10">
        <v>80</v>
      </c>
      <c r="D63" s="21"/>
    </row>
    <row r="64" s="2" customFormat="1" ht="21" customHeight="1" spans="1:4">
      <c r="A64" s="15" t="s">
        <v>96</v>
      </c>
      <c r="B64" s="10">
        <f>SUM(B65:B72)</f>
        <v>854</v>
      </c>
      <c r="C64" s="10">
        <f>SUM(C65:C72)</f>
        <v>862</v>
      </c>
      <c r="D64" s="21"/>
    </row>
    <row r="65" s="2" customFormat="1" ht="21" customHeight="1" spans="1:4">
      <c r="A65" s="16" t="s">
        <v>97</v>
      </c>
      <c r="B65" s="10">
        <v>62</v>
      </c>
      <c r="C65" s="10">
        <v>62</v>
      </c>
      <c r="D65" s="21"/>
    </row>
    <row r="66" s="2" customFormat="1" ht="21" customHeight="1" spans="1:4">
      <c r="A66" s="16" t="s">
        <v>98</v>
      </c>
      <c r="B66" s="10">
        <v>17</v>
      </c>
      <c r="C66" s="10">
        <v>17</v>
      </c>
      <c r="D66" s="21"/>
    </row>
    <row r="67" s="2" customFormat="1" ht="21" customHeight="1" spans="1:4">
      <c r="A67" s="16" t="s">
        <v>99</v>
      </c>
      <c r="B67" s="10">
        <v>22</v>
      </c>
      <c r="C67" s="10">
        <v>22</v>
      </c>
      <c r="D67" s="21"/>
    </row>
    <row r="68" s="2" customFormat="1" ht="21" customHeight="1" spans="1:4">
      <c r="A68" s="16" t="s">
        <v>100</v>
      </c>
      <c r="B68" s="10">
        <v>19</v>
      </c>
      <c r="C68" s="10">
        <v>19</v>
      </c>
      <c r="D68" s="21"/>
    </row>
    <row r="69" s="2" customFormat="1" ht="21" customHeight="1" spans="1:4">
      <c r="A69" s="16" t="s">
        <v>101</v>
      </c>
      <c r="B69" s="10">
        <v>183</v>
      </c>
      <c r="C69" s="10">
        <v>183</v>
      </c>
      <c r="D69" s="21"/>
    </row>
    <row r="70" s="2" customFormat="1" ht="21" customHeight="1" spans="1:4">
      <c r="A70" s="16" t="s">
        <v>102</v>
      </c>
      <c r="B70" s="10">
        <v>110</v>
      </c>
      <c r="C70" s="10">
        <v>110</v>
      </c>
      <c r="D70" s="15"/>
    </row>
    <row r="71" s="2" customFormat="1" ht="21" customHeight="1" spans="1:4">
      <c r="A71" s="16" t="s">
        <v>103</v>
      </c>
      <c r="B71" s="10">
        <v>80</v>
      </c>
      <c r="C71" s="10">
        <v>88</v>
      </c>
      <c r="D71" s="15"/>
    </row>
    <row r="72" s="2" customFormat="1" ht="21" customHeight="1" spans="1:4">
      <c r="A72" s="16" t="s">
        <v>104</v>
      </c>
      <c r="B72" s="10">
        <f>B73+B74</f>
        <v>361</v>
      </c>
      <c r="C72" s="10">
        <f>C73+C74</f>
        <v>361</v>
      </c>
      <c r="D72" s="15"/>
    </row>
    <row r="73" s="2" customFormat="1" ht="21" customHeight="1" spans="1:4">
      <c r="A73" s="18" t="s">
        <v>105</v>
      </c>
      <c r="B73" s="10">
        <v>284</v>
      </c>
      <c r="C73" s="10">
        <v>284</v>
      </c>
      <c r="D73" s="15" t="s">
        <v>106</v>
      </c>
    </row>
    <row r="74" s="2" customFormat="1" ht="21" customHeight="1" spans="1:4">
      <c r="A74" s="18" t="s">
        <v>107</v>
      </c>
      <c r="B74" s="10">
        <f>B75+B76+B77+B78</f>
        <v>77</v>
      </c>
      <c r="C74" s="10">
        <f>C75+C76+C77+C78</f>
        <v>77</v>
      </c>
      <c r="D74" s="15"/>
    </row>
    <row r="75" s="2" customFormat="1" ht="21" customHeight="1" spans="1:4">
      <c r="A75" s="22" t="s">
        <v>108</v>
      </c>
      <c r="B75" s="10">
        <v>35</v>
      </c>
      <c r="C75" s="10">
        <v>35</v>
      </c>
      <c r="D75" s="15"/>
    </row>
    <row r="76" s="2" customFormat="1" ht="21" customHeight="1" spans="1:4">
      <c r="A76" s="22" t="s">
        <v>109</v>
      </c>
      <c r="B76" s="10">
        <v>11</v>
      </c>
      <c r="C76" s="10">
        <v>11</v>
      </c>
      <c r="D76" s="15"/>
    </row>
    <row r="77" s="2" customFormat="1" ht="21" customHeight="1" spans="1:4">
      <c r="A77" s="22" t="s">
        <v>110</v>
      </c>
      <c r="B77" s="10">
        <v>30</v>
      </c>
      <c r="C77" s="10">
        <v>30</v>
      </c>
      <c r="D77" s="15"/>
    </row>
    <row r="78" s="2" customFormat="1" ht="21" customHeight="1" spans="1:4">
      <c r="A78" s="22" t="s">
        <v>111</v>
      </c>
      <c r="B78" s="10">
        <v>1</v>
      </c>
      <c r="C78" s="10">
        <v>1</v>
      </c>
      <c r="D78" s="15"/>
    </row>
    <row r="79" s="2" customFormat="1" ht="21" customHeight="1" spans="1:4">
      <c r="A79" s="13" t="s">
        <v>112</v>
      </c>
      <c r="B79" s="10"/>
      <c r="C79" s="10"/>
      <c r="D79" s="15"/>
    </row>
    <row r="80" s="2" customFormat="1" ht="21" customHeight="1" spans="1:4">
      <c r="A80" s="13" t="s">
        <v>113</v>
      </c>
      <c r="B80" s="10">
        <v>3700</v>
      </c>
      <c r="C80" s="10">
        <f>5146+900</f>
        <v>6046</v>
      </c>
      <c r="D80" s="23" t="s">
        <v>114</v>
      </c>
    </row>
    <row r="81" s="2" customFormat="1" ht="21" customHeight="1" spans="1:4">
      <c r="A81" s="13" t="s">
        <v>115</v>
      </c>
      <c r="B81" s="10">
        <v>5000</v>
      </c>
      <c r="C81" s="10">
        <v>6000</v>
      </c>
      <c r="D81" s="15"/>
    </row>
    <row r="82" s="2" customFormat="1" ht="21" customHeight="1" spans="1:4">
      <c r="A82" s="15"/>
      <c r="B82" s="10"/>
      <c r="C82" s="10"/>
      <c r="D82" s="15"/>
    </row>
    <row r="83" s="2" customFormat="1" ht="21" customHeight="1" spans="1:4">
      <c r="A83" s="10" t="s">
        <v>116</v>
      </c>
      <c r="B83" s="10">
        <f>B4-B53</f>
        <v>0</v>
      </c>
      <c r="C83" s="10">
        <f>C4-C53</f>
        <v>0</v>
      </c>
      <c r="D83" s="15"/>
    </row>
    <row r="84" s="2" customFormat="1" ht="21" customHeight="1" spans="1:3">
      <c r="A84" s="8"/>
      <c r="B84" s="3"/>
      <c r="C84" s="3"/>
    </row>
    <row r="85" s="2" customFormat="1" ht="21" customHeight="1" spans="1:3">
      <c r="A85" s="8"/>
      <c r="B85" s="3"/>
      <c r="C85" s="3"/>
    </row>
    <row r="86" s="2" customFormat="1" ht="21" customHeight="1" spans="1:3">
      <c r="A86" s="8"/>
      <c r="B86" s="3"/>
      <c r="C86" s="3"/>
    </row>
    <row r="87" s="2" customFormat="1" ht="21" customHeight="1" spans="1:3">
      <c r="A87" s="8"/>
      <c r="B87" s="3"/>
      <c r="C87" s="3"/>
    </row>
    <row r="88" s="2" customFormat="1" ht="21" customHeight="1" spans="1:3">
      <c r="A88" s="8"/>
      <c r="B88" s="3"/>
      <c r="C88" s="3"/>
    </row>
    <row r="89" s="2" customFormat="1" ht="21" customHeight="1" spans="1:3">
      <c r="A89" s="8"/>
      <c r="B89" s="3"/>
      <c r="C89" s="3"/>
    </row>
    <row r="90" s="1" customFormat="1" ht="21" customHeight="1" spans="1:3">
      <c r="A90" s="4"/>
      <c r="B90" s="5"/>
      <c r="C90" s="5"/>
    </row>
    <row r="91" s="1" customFormat="1" ht="21" customHeight="1" spans="1:3">
      <c r="A91" s="4"/>
      <c r="B91" s="5"/>
      <c r="C91" s="5"/>
    </row>
    <row r="92" s="1" customFormat="1" ht="21" customHeight="1" spans="1:3">
      <c r="A92" s="4"/>
      <c r="B92" s="5"/>
      <c r="C92" s="5"/>
    </row>
    <row r="93" s="1" customFormat="1" ht="21" customHeight="1" spans="1:3">
      <c r="A93" s="4"/>
      <c r="B93" s="5"/>
      <c r="C93" s="5"/>
    </row>
    <row r="94" s="1" customFormat="1" ht="21" customHeight="1" spans="1:3">
      <c r="A94" s="4"/>
      <c r="B94" s="5"/>
      <c r="C94" s="5"/>
    </row>
    <row r="95" s="1" customFormat="1" ht="21" customHeight="1" spans="1:3">
      <c r="A95" s="4"/>
      <c r="B95" s="5"/>
      <c r="C95" s="5"/>
    </row>
    <row r="96" s="1" customFormat="1" ht="21" customHeight="1" spans="1:3">
      <c r="A96" s="4"/>
      <c r="B96" s="5"/>
      <c r="C96" s="5"/>
    </row>
    <row r="97" s="1" customFormat="1" ht="21" customHeight="1" spans="1:3">
      <c r="A97" s="4"/>
      <c r="B97" s="5"/>
      <c r="C97" s="5"/>
    </row>
    <row r="98" s="1" customFormat="1" customHeight="1" spans="1:3">
      <c r="A98" s="4"/>
      <c r="B98" s="5"/>
      <c r="C98" s="5"/>
    </row>
    <row r="99" s="1" customFormat="1" customHeight="1" spans="1:3">
      <c r="A99" s="4"/>
      <c r="B99" s="5"/>
      <c r="C99" s="5"/>
    </row>
    <row r="100" s="1" customFormat="1" customHeight="1" spans="1:3">
      <c r="A100" s="4"/>
      <c r="B100" s="5"/>
      <c r="C100" s="5"/>
    </row>
    <row r="101" s="1" customFormat="1" customHeight="1" spans="1:3">
      <c r="A101" s="4"/>
      <c r="B101" s="5"/>
      <c r="C101" s="5"/>
    </row>
    <row r="102" s="1" customFormat="1" customHeight="1" spans="1:3">
      <c r="A102" s="4"/>
      <c r="B102" s="5"/>
      <c r="C102" s="5"/>
    </row>
    <row r="103" s="1" customFormat="1" customHeight="1" spans="1:3">
      <c r="A103" s="4"/>
      <c r="B103" s="5"/>
      <c r="C103" s="5"/>
    </row>
    <row r="104" s="1" customFormat="1" customHeight="1" spans="1:3">
      <c r="A104" s="4"/>
      <c r="B104" s="5"/>
      <c r="C104" s="5"/>
    </row>
    <row r="105" s="1" customFormat="1" customHeight="1" spans="1:3">
      <c r="A105" s="4"/>
      <c r="B105" s="5"/>
      <c r="C105" s="5"/>
    </row>
    <row r="106" s="1" customFormat="1" customHeight="1" spans="1:3">
      <c r="A106" s="4"/>
      <c r="B106" s="5"/>
      <c r="C106" s="5"/>
    </row>
    <row r="107" s="1" customFormat="1" customHeight="1" spans="1:3">
      <c r="A107" s="4"/>
      <c r="B107" s="5"/>
      <c r="C107" s="5"/>
    </row>
    <row r="108" s="1" customFormat="1" customHeight="1" spans="1:3">
      <c r="A108" s="4"/>
      <c r="B108" s="5"/>
      <c r="C108" s="5"/>
    </row>
    <row r="109" s="1" customFormat="1" customHeight="1" spans="1:3">
      <c r="A109" s="4"/>
      <c r="B109" s="5"/>
      <c r="C109" s="5"/>
    </row>
    <row r="110" s="1" customFormat="1" customHeight="1" spans="1:3">
      <c r="A110" s="4"/>
      <c r="B110" s="5"/>
      <c r="C110" s="5"/>
    </row>
    <row r="111" s="1" customFormat="1" customHeight="1" spans="1:3">
      <c r="A111" s="4"/>
      <c r="B111" s="5"/>
      <c r="C111" s="5"/>
    </row>
    <row r="112" s="1" customFormat="1" customHeight="1" spans="1:3">
      <c r="A112" s="4"/>
      <c r="B112" s="5"/>
      <c r="C112" s="5"/>
    </row>
    <row r="113" s="1" customFormat="1" customHeight="1" spans="1:3">
      <c r="A113" s="4"/>
      <c r="B113" s="5"/>
      <c r="C113" s="5"/>
    </row>
    <row r="114" s="1" customFormat="1" customHeight="1" spans="1:3">
      <c r="A114" s="4"/>
      <c r="B114" s="5"/>
      <c r="C114" s="5"/>
    </row>
    <row r="115" s="1" customFormat="1" customHeight="1" spans="1:3">
      <c r="A115" s="4"/>
      <c r="B115" s="5"/>
      <c r="C115" s="5"/>
    </row>
    <row r="116" s="1" customFormat="1" customHeight="1" spans="1:3">
      <c r="A116" s="4"/>
      <c r="B116" s="5"/>
      <c r="C116" s="5"/>
    </row>
    <row r="117" s="1" customFormat="1" customHeight="1" spans="1:3">
      <c r="A117" s="4"/>
      <c r="B117" s="5"/>
      <c r="C117" s="5"/>
    </row>
    <row r="118" s="1" customFormat="1" customHeight="1" spans="1:3">
      <c r="A118" s="4"/>
      <c r="B118" s="5"/>
      <c r="C118" s="5"/>
    </row>
    <row r="119" s="1" customFormat="1" customHeight="1" spans="1:3">
      <c r="A119" s="4"/>
      <c r="B119" s="5"/>
      <c r="C119" s="5"/>
    </row>
    <row r="120" s="1" customFormat="1" customHeight="1" spans="1:3">
      <c r="A120" s="4"/>
      <c r="B120" s="5"/>
      <c r="C120" s="5"/>
    </row>
    <row r="121" s="1" customFormat="1" customHeight="1" spans="1:3">
      <c r="A121" s="4"/>
      <c r="B121" s="5"/>
      <c r="C121" s="5"/>
    </row>
    <row r="122" s="1" customFormat="1" customHeight="1" spans="1:3">
      <c r="A122" s="4"/>
      <c r="B122" s="5"/>
      <c r="C122" s="5"/>
    </row>
    <row r="123" s="1" customFormat="1" customHeight="1" spans="1:3">
      <c r="A123" s="4"/>
      <c r="B123" s="5"/>
      <c r="C123" s="5"/>
    </row>
    <row r="124" s="1" customFormat="1" customHeight="1" spans="1:3">
      <c r="A124" s="4"/>
      <c r="B124" s="5"/>
      <c r="C124" s="5"/>
    </row>
    <row r="125" s="1" customFormat="1" customHeight="1" spans="1:3">
      <c r="A125" s="4"/>
      <c r="B125" s="5"/>
      <c r="C125" s="5"/>
    </row>
    <row r="126" s="1" customFormat="1" customHeight="1" spans="1:3">
      <c r="A126" s="4"/>
      <c r="B126" s="5"/>
      <c r="C126" s="5"/>
    </row>
    <row r="127" s="1" customFormat="1" customHeight="1" spans="1:3">
      <c r="A127" s="4"/>
      <c r="B127" s="5"/>
      <c r="C127" s="5"/>
    </row>
    <row r="128" s="1" customFormat="1" customHeight="1" spans="1:3">
      <c r="A128" s="4"/>
      <c r="B128" s="5"/>
      <c r="C128" s="5"/>
    </row>
    <row r="129" s="1" customFormat="1" customHeight="1" spans="1:3">
      <c r="A129" s="4"/>
      <c r="B129" s="5"/>
      <c r="C129" s="5"/>
    </row>
    <row r="130" s="1" customFormat="1" customHeight="1" spans="1:3">
      <c r="A130" s="4"/>
      <c r="B130" s="5"/>
      <c r="C130" s="5"/>
    </row>
    <row r="131" s="1" customFormat="1" customHeight="1" spans="1:3">
      <c r="A131" s="4"/>
      <c r="B131" s="5"/>
      <c r="C131" s="5"/>
    </row>
    <row r="132" s="1" customFormat="1" customHeight="1" spans="1:3">
      <c r="A132" s="4"/>
      <c r="B132" s="5"/>
      <c r="C132" s="5"/>
    </row>
    <row r="133" s="1" customFormat="1" customHeight="1" spans="1:3">
      <c r="A133" s="4"/>
      <c r="B133" s="5"/>
      <c r="C133" s="5"/>
    </row>
    <row r="134" s="1" customFormat="1" customHeight="1" spans="1:3">
      <c r="A134" s="4"/>
      <c r="B134" s="5"/>
      <c r="C134" s="5"/>
    </row>
    <row r="135" s="1" customFormat="1" customHeight="1" spans="1:3">
      <c r="A135" s="4"/>
      <c r="B135" s="5"/>
      <c r="C135" s="5"/>
    </row>
    <row r="136" s="1" customFormat="1" customHeight="1" spans="1:3">
      <c r="A136" s="4"/>
      <c r="B136" s="5"/>
      <c r="C136" s="5"/>
    </row>
    <row r="137" s="1" customFormat="1" customHeight="1" spans="1:3">
      <c r="A137" s="4"/>
      <c r="B137" s="5"/>
      <c r="C137" s="5"/>
    </row>
    <row r="138" s="1" customFormat="1" customHeight="1" spans="1:3">
      <c r="A138" s="4"/>
      <c r="B138" s="5"/>
      <c r="C138" s="5"/>
    </row>
    <row r="139" s="1" customFormat="1" customHeight="1" spans="1:3">
      <c r="A139" s="4"/>
      <c r="B139" s="5"/>
      <c r="C139" s="5"/>
    </row>
    <row r="140" s="1" customFormat="1" customHeight="1" spans="1:3">
      <c r="A140" s="4"/>
      <c r="B140" s="5"/>
      <c r="C140" s="5"/>
    </row>
    <row r="141" s="1" customFormat="1" customHeight="1" spans="1:3">
      <c r="A141" s="4"/>
      <c r="B141" s="5"/>
      <c r="C141" s="5"/>
    </row>
    <row r="142" s="1" customFormat="1" customHeight="1" spans="1:3">
      <c r="A142" s="4"/>
      <c r="B142" s="5"/>
      <c r="C142" s="5"/>
    </row>
    <row r="143" s="1" customFormat="1" customHeight="1" spans="1:3">
      <c r="A143" s="4"/>
      <c r="B143" s="5"/>
      <c r="C143" s="5"/>
    </row>
    <row r="144" s="1" customFormat="1" customHeight="1" spans="1:3">
      <c r="A144" s="4"/>
      <c r="B144" s="5"/>
      <c r="C144" s="5"/>
    </row>
    <row r="145" s="1" customFormat="1" customHeight="1" spans="1:3">
      <c r="A145" s="4"/>
      <c r="B145" s="5"/>
      <c r="C145" s="5"/>
    </row>
    <row r="146" s="1" customFormat="1" customHeight="1" spans="1:3">
      <c r="A146" s="4"/>
      <c r="B146" s="5"/>
      <c r="C146" s="5"/>
    </row>
    <row r="147" s="1" customFormat="1" customHeight="1" spans="1:3">
      <c r="A147" s="4"/>
      <c r="B147" s="5"/>
      <c r="C147" s="5"/>
    </row>
    <row r="148" s="1" customFormat="1" customHeight="1" spans="1:3">
      <c r="A148" s="4"/>
      <c r="B148" s="5"/>
      <c r="C148" s="5"/>
    </row>
    <row r="149" s="1" customFormat="1" customHeight="1" spans="1:3">
      <c r="A149" s="4"/>
      <c r="B149" s="5"/>
      <c r="C149" s="5"/>
    </row>
    <row r="150" s="1" customFormat="1" customHeight="1" spans="1:3">
      <c r="A150" s="4"/>
      <c r="B150" s="5"/>
      <c r="C150" s="5"/>
    </row>
    <row r="151" s="1" customFormat="1" customHeight="1" spans="1:3">
      <c r="A151" s="4"/>
      <c r="B151" s="5"/>
      <c r="C151" s="5"/>
    </row>
    <row r="152" s="1" customFormat="1" customHeight="1" spans="1:3">
      <c r="A152" s="4"/>
      <c r="B152" s="5"/>
      <c r="C152" s="5"/>
    </row>
    <row r="153" s="1" customFormat="1" customHeight="1" spans="1:3">
      <c r="A153" s="4"/>
      <c r="B153" s="5"/>
      <c r="C153" s="5"/>
    </row>
    <row r="154" s="1" customFormat="1" customHeight="1" spans="1:3">
      <c r="A154" s="4"/>
      <c r="B154" s="5"/>
      <c r="C154" s="5"/>
    </row>
    <row r="155" s="1" customFormat="1" customHeight="1" spans="1:3">
      <c r="A155" s="4"/>
      <c r="B155" s="5"/>
      <c r="C155" s="5"/>
    </row>
    <row r="156" s="1" customFormat="1" customHeight="1" spans="1:3">
      <c r="A156" s="4"/>
      <c r="B156" s="5"/>
      <c r="C156" s="5"/>
    </row>
    <row r="157" s="1" customFormat="1" customHeight="1" spans="1:3">
      <c r="A157" s="4"/>
      <c r="B157" s="5"/>
      <c r="C157" s="5"/>
    </row>
    <row r="158" s="1" customFormat="1" customHeight="1" spans="1:3">
      <c r="A158" s="4"/>
      <c r="B158" s="5"/>
      <c r="C158" s="5"/>
    </row>
    <row r="159" s="1" customFormat="1" customHeight="1" spans="1:3">
      <c r="A159" s="4"/>
      <c r="B159" s="5"/>
      <c r="C159" s="5"/>
    </row>
    <row r="160" s="1" customFormat="1" customHeight="1" spans="1:3">
      <c r="A160" s="4"/>
      <c r="B160" s="5"/>
      <c r="C160" s="5"/>
    </row>
    <row r="161" s="1" customFormat="1" customHeight="1" spans="1:3">
      <c r="A161" s="4"/>
      <c r="B161" s="5"/>
      <c r="C161" s="5"/>
    </row>
    <row r="162" s="1" customFormat="1" customHeight="1" spans="1:3">
      <c r="A162" s="4"/>
      <c r="B162" s="5"/>
      <c r="C162" s="5"/>
    </row>
    <row r="163" s="1" customFormat="1" customHeight="1" spans="1:3">
      <c r="A163" s="4"/>
      <c r="B163" s="5"/>
      <c r="C163" s="5"/>
    </row>
    <row r="164" s="1" customFormat="1" customHeight="1" spans="1:3">
      <c r="A164" s="4"/>
      <c r="B164" s="5"/>
      <c r="C164" s="5"/>
    </row>
    <row r="165" s="1" customFormat="1" customHeight="1" spans="1:3">
      <c r="A165" s="4"/>
      <c r="B165" s="5"/>
      <c r="C165" s="5"/>
    </row>
    <row r="166" s="1" customFormat="1" customHeight="1" spans="1:3">
      <c r="A166" s="4"/>
      <c r="B166" s="5"/>
      <c r="C166" s="5"/>
    </row>
    <row r="167" s="1" customFormat="1" customHeight="1" spans="1:3">
      <c r="A167" s="4"/>
      <c r="B167" s="5"/>
      <c r="C167" s="5"/>
    </row>
    <row r="168" s="1" customFormat="1" customHeight="1" spans="1:3">
      <c r="A168" s="4"/>
      <c r="B168" s="5"/>
      <c r="C168" s="5"/>
    </row>
    <row r="169" s="1" customFormat="1" customHeight="1" spans="1:3">
      <c r="A169" s="4"/>
      <c r="B169" s="5"/>
      <c r="C169" s="5"/>
    </row>
    <row r="170" s="1" customFormat="1" customHeight="1" spans="1:3">
      <c r="A170" s="4"/>
      <c r="B170" s="5"/>
      <c r="C170" s="5"/>
    </row>
    <row r="171" s="1" customFormat="1" customHeight="1" spans="1:3">
      <c r="A171" s="4"/>
      <c r="B171" s="5"/>
      <c r="C171" s="5"/>
    </row>
    <row r="172" s="1" customFormat="1" customHeight="1" spans="1:3">
      <c r="A172" s="4"/>
      <c r="B172" s="5"/>
      <c r="C172" s="5"/>
    </row>
    <row r="173" s="1" customFormat="1" customHeight="1" spans="1:3">
      <c r="A173" s="4"/>
      <c r="B173" s="5"/>
      <c r="C173" s="5"/>
    </row>
    <row r="174" s="1" customFormat="1" customHeight="1" spans="1:3">
      <c r="A174" s="4"/>
      <c r="B174" s="5"/>
      <c r="C174" s="5"/>
    </row>
    <row r="175" s="1" customFormat="1" customHeight="1" spans="1:3">
      <c r="A175" s="4"/>
      <c r="B175" s="5"/>
      <c r="C175" s="5"/>
    </row>
    <row r="176" s="1" customFormat="1" customHeight="1" spans="1:3">
      <c r="A176" s="4"/>
      <c r="B176" s="5"/>
      <c r="C176" s="5"/>
    </row>
    <row r="177" s="1" customFormat="1" customHeight="1" spans="1:3">
      <c r="A177" s="4"/>
      <c r="B177" s="5"/>
      <c r="C177" s="5"/>
    </row>
    <row r="178" s="1" customFormat="1" customHeight="1" spans="1:3">
      <c r="A178" s="4"/>
      <c r="B178" s="5"/>
      <c r="C178" s="5"/>
    </row>
    <row r="179" s="1" customFormat="1" customHeight="1" spans="1:3">
      <c r="A179" s="4"/>
      <c r="B179" s="5"/>
      <c r="C179" s="5"/>
    </row>
    <row r="180" s="1" customFormat="1" customHeight="1" spans="1:3">
      <c r="A180" s="4"/>
      <c r="B180" s="5"/>
      <c r="C180" s="5"/>
    </row>
    <row r="181" s="1" customFormat="1" customHeight="1" spans="1:3">
      <c r="A181" s="4"/>
      <c r="B181" s="5"/>
      <c r="C181" s="5"/>
    </row>
    <row r="182" s="1" customFormat="1" customHeight="1" spans="1:3">
      <c r="A182" s="4"/>
      <c r="B182" s="5"/>
      <c r="C182" s="5"/>
    </row>
    <row r="183" s="1" customFormat="1" customHeight="1" spans="1:3">
      <c r="A183" s="4"/>
      <c r="B183" s="5"/>
      <c r="C183" s="5"/>
    </row>
    <row r="184" s="1" customFormat="1" customHeight="1" spans="1:3">
      <c r="A184" s="4"/>
      <c r="B184" s="5"/>
      <c r="C184" s="5"/>
    </row>
    <row r="185" s="1" customFormat="1" customHeight="1" spans="1:3">
      <c r="A185" s="4"/>
      <c r="B185" s="5"/>
      <c r="C185" s="5"/>
    </row>
    <row r="186" s="1" customFormat="1" customHeight="1" spans="1:3">
      <c r="A186" s="4"/>
      <c r="B186" s="5"/>
      <c r="C186" s="5"/>
    </row>
    <row r="187" s="1" customFormat="1" customHeight="1" spans="1:3">
      <c r="A187" s="4"/>
      <c r="B187" s="5"/>
      <c r="C187" s="5"/>
    </row>
    <row r="188" s="1" customFormat="1" customHeight="1" spans="1:3">
      <c r="A188" s="4"/>
      <c r="B188" s="5"/>
      <c r="C188" s="5"/>
    </row>
    <row r="189" s="1" customFormat="1" customHeight="1" spans="1:3">
      <c r="A189" s="4"/>
      <c r="B189" s="5"/>
      <c r="C189" s="5"/>
    </row>
    <row r="190" s="1" customFormat="1" customHeight="1" spans="1:3">
      <c r="A190" s="4"/>
      <c r="B190" s="5"/>
      <c r="C190" s="5"/>
    </row>
    <row r="191" s="1" customFormat="1" customHeight="1" spans="1:3">
      <c r="A191" s="4"/>
      <c r="B191" s="5"/>
      <c r="C191" s="5"/>
    </row>
    <row r="192" s="1" customFormat="1" customHeight="1" spans="1:3">
      <c r="A192" s="4"/>
      <c r="B192" s="5"/>
      <c r="C192" s="5"/>
    </row>
    <row r="193" s="1" customFormat="1" customHeight="1" spans="1:3">
      <c r="A193" s="4"/>
      <c r="B193" s="5"/>
      <c r="C193" s="5"/>
    </row>
    <row r="194" s="1" customFormat="1" customHeight="1" spans="1:3">
      <c r="A194" s="4"/>
      <c r="B194" s="5"/>
      <c r="C194" s="5"/>
    </row>
    <row r="195" s="1" customFormat="1" customHeight="1" spans="1:3">
      <c r="A195" s="4"/>
      <c r="B195" s="5"/>
      <c r="C195" s="5"/>
    </row>
    <row r="196" s="1" customFormat="1" customHeight="1" spans="1:3">
      <c r="A196" s="4"/>
      <c r="B196" s="5"/>
      <c r="C196" s="5"/>
    </row>
    <row r="197" s="1" customFormat="1" customHeight="1" spans="1:3">
      <c r="A197" s="4"/>
      <c r="B197" s="5"/>
      <c r="C197" s="5"/>
    </row>
    <row r="198" s="1" customFormat="1" customHeight="1" spans="1:3">
      <c r="A198" s="4"/>
      <c r="B198" s="5"/>
      <c r="C198" s="5"/>
    </row>
  </sheetData>
  <mergeCells count="2">
    <mergeCell ref="A1:D1"/>
    <mergeCell ref="D4:D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猛士守四方</cp:lastModifiedBy>
  <dcterms:created xsi:type="dcterms:W3CDTF">2018-05-17T02:31:00Z</dcterms:created>
  <dcterms:modified xsi:type="dcterms:W3CDTF">2018-05-17T03:12:54Z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