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045" activeTab="2"/>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<sst xmlns="http://schemas.openxmlformats.org/spreadsheetml/2006/main" count="164" uniqueCount="105">
  <si>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</si>
  <si>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</si>
  <si>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</si>
  <si>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</si>
  <si>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</si>
  <si>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</si>
  <si>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</si>
  <si>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</si>
  <si>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</si>
  <si>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</si>
  <si>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</si>
  <si>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</si>
  <si>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</si>
  <si>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</si>
  <si>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</si>
  <si>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</si>
  <si>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</si>
  <si>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</si>
  <si>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</si>
  <si>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</si>
  <si>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</si>
  <si>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</si>
  <si>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</si>
  <si>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</si>
  <si>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</si>
  <si>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</si>
  <si>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</si>
  <si>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</si>
  <si>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</si>
  <si>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</si>
  <si>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</si>
  <si>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</si>
  <si>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</si>
  <si>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</si>
  <si>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</si>
  <si>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</si>
  <si>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</si>
  <si>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</si>
  <si>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</si>
  <si>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</si>
  <si>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</si>
  <si>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</si>
  <si>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</si>
  <si>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</si>
  <si>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</si>
  <si>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</si>
  <si>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</si>
  <si>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</si>
  <si>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</si>
  <si>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</si>
  <si>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</si>
  <si>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</si>
  <si>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</si>
  <si>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</si>
  <si>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</si>
  <si>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</si>
  <si>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</si>
  <si>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</si>
  <si>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</si>
  <si>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</si>
  <si>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</si>
  <si>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</si>
  <si>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</si>
  <si>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0"/>
      </rPr>
      <t>年度部门收入支出决算总表</t>
    </r>
  </si>
  <si>
    <t>单位：临湘市建筑工程质量监督管理站</t>
  </si>
  <si>
    <r>
      <t xml:space="preserve"> 2016 </t>
    </r>
    <r>
      <rPr>
        <sz val="16"/>
        <color indexed="8"/>
        <rFont val="黑体"/>
        <family val="0"/>
      </rPr>
      <t>年度部门财政拨款收入支出决算总表</t>
    </r>
  </si>
  <si>
    <t>单位：临湘市建筑工程质量监督管理站</t>
  </si>
  <si>
    <r>
      <t xml:space="preserve"> 2016 </t>
    </r>
    <r>
      <rPr>
        <sz val="16"/>
        <color indexed="8"/>
        <rFont val="黑体"/>
        <family val="0"/>
      </rPr>
      <t>年度部门一般公共预算财政拨款支出决算表</t>
    </r>
  </si>
  <si>
    <t>单位：临湘市建筑工程质量监督管理站</t>
  </si>
  <si>
    <r>
      <t xml:space="preserve">  2016  </t>
    </r>
    <r>
      <rPr>
        <b/>
        <sz val="16"/>
        <rFont val="宋体"/>
        <family val="0"/>
      </rPr>
      <t>年度部门一般公共预算财政拨款基本支出决算表</t>
    </r>
  </si>
  <si>
    <r>
      <t xml:space="preserve">  2016 </t>
    </r>
    <r>
      <rPr>
        <sz val="16"/>
        <color indexed="8"/>
        <rFont val="黑体"/>
        <family val="0"/>
      </rPr>
      <t>年度部门政府性基金财政拨款收入支出决算总表</t>
    </r>
  </si>
  <si>
    <r>
      <t xml:space="preserve"> 2016 </t>
    </r>
    <r>
      <rPr>
        <b/>
        <sz val="18"/>
        <rFont val="宋体"/>
        <family val="0"/>
      </rPr>
      <t>年度部门一般公共预算财政拨款“三公”经费支出决算表</t>
    </r>
  </si>
  <si>
    <t>2120101</t>
  </si>
  <si>
    <t>行政运行</t>
  </si>
  <si>
    <t>2120399</t>
  </si>
  <si>
    <t>其他城乡社区公共设施支出</t>
  </si>
  <si>
    <t>2129999</t>
  </si>
  <si>
    <t>其他城乡社区支出</t>
  </si>
  <si>
    <t>2120101</t>
  </si>
  <si>
    <t>经费拨款</t>
  </si>
  <si>
    <t>2120399</t>
  </si>
  <si>
    <t xml:space="preserve"> 工程质量监督及工程定额测定费</t>
  </si>
  <si>
    <t>建筑施工安全服务工作费</t>
  </si>
  <si>
    <t>2129999</t>
  </si>
  <si>
    <t>其他城乡社区支出</t>
  </si>
  <si>
    <t>单位：临湘市建筑工程质量监督管理站</t>
  </si>
  <si>
    <t>临湘市建筑工程质量监督管理站</t>
  </si>
  <si>
    <t>2015年三公经费数</t>
  </si>
  <si>
    <t>因公务车维修费用增加</t>
  </si>
  <si>
    <t>合计</t>
  </si>
  <si>
    <t>城乡社区支出</t>
  </si>
  <si>
    <t>合计</t>
  </si>
  <si>
    <t>30202</t>
  </si>
  <si>
    <t>30101</t>
  </si>
  <si>
    <t>基本工资支出</t>
  </si>
  <si>
    <t>津补贴及绩效工资</t>
  </si>
  <si>
    <t>社保缴费</t>
  </si>
  <si>
    <t>30201</t>
  </si>
  <si>
    <t>30231</t>
  </si>
  <si>
    <t>其他支出</t>
  </si>
  <si>
    <t>退休费</t>
  </si>
  <si>
    <t>住房公积金</t>
  </si>
  <si>
    <t>日常公用经费</t>
  </si>
  <si>
    <t>退休公务费</t>
  </si>
  <si>
    <t>其他工资福利支出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</si>
</sst>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00_);[Red]\(0.00\)"/>
    <numFmt numFmtId="187" formatCode="#,##0_ "/>
    <numFmt numFmtId="188" formatCode="#,##0.00_ "/>
  </numFmts>
  <fonts count="46">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sz val="16"/>
      <name val="Times New Roman"/>
      <family val="1"/>
    </font>
    <font>
      <b/>
      <u val="single"/>
      <sz val="18"/>
      <name val="宋体"/>
      <family val="0"/>
    </font>
    <font>
      <u val="single"/>
      <sz val="16"/>
      <color indexed="8"/>
      <name val="黑体"/>
      <family val="0"/>
    </font>
    <font>
      <b/>
      <u val="single"/>
      <sz val="16"/>
      <name val="Times New Roman"/>
      <family val="1"/>
    </font>
    <font>
      <sz val="9"/>
      <name val="Tahoma"/>
      <family val="2"/>
    </font>
    <font>
      <sz val="11"/>
      <color indexed="20"/>
      <name val="宋体"/>
      <family val="0"/>
    </font>
    <font>
      <sz val="11"/>
      <color indexed="17"/>
      <name val="宋体"/>
      <family val="0"/>
    </font>
    <font>
      <b/>
      <sz val="12"/>
      <name val="宋体"/>
      <family val="0"/>
    </font>
    <font>
      <sz val="10"/>
      <color indexed="8"/>
      <name val="Tahoma"/>
      <family val="2"/>
    </font>
    <font>
      <b/>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color indexed="63"/>
      </left>
      <right>
        <color indexed="63"/>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41"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vertical="center"/>
      <protection/>
    </xf>
    <xf numFmtId="0" fontId="17" fillId="0" borderId="0" applyNumberFormat="0" applyFill="0" applyBorder="0" applyAlignment="0" applyProtection="0"/>
    <xf numFmtId="0" fontId="25" fillId="4" borderId="0" applyNumberFormat="0" applyBorder="0" applyAlignment="0" applyProtection="0"/>
    <xf numFmtId="0" fontId="42"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26">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84" fontId="27" fillId="0" borderId="10" xfId="0" applyNumberFormat="1" applyFont="1" applyFill="1" applyBorder="1" applyAlignment="1">
      <alignment horizontal="right" vertical="center"/>
    </xf>
    <xf numFmtId="184"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3" applyNumberFormat="1" applyFont="1" applyFill="1" applyAlignment="1" applyProtection="1">
      <alignment horizontal="left" vertical="center" wrapText="1"/>
      <protection/>
    </xf>
    <xf numFmtId="0" fontId="32" fillId="0" borderId="0" xfId="43" applyNumberFormat="1" applyFont="1" applyFill="1" applyAlignment="1" applyProtection="1">
      <alignment horizontal="center" vertical="center" wrapText="1"/>
      <protection/>
    </xf>
    <xf numFmtId="0" fontId="9" fillId="0" borderId="0" xfId="43">
      <alignment/>
      <protection/>
    </xf>
    <xf numFmtId="0" fontId="3" fillId="0" borderId="0" xfId="43" applyNumberFormat="1" applyFont="1" applyFill="1" applyAlignment="1" applyProtection="1">
      <alignment horizontal="right" vertical="center" wrapText="1"/>
      <protection/>
    </xf>
    <xf numFmtId="0" fontId="30" fillId="24" borderId="11" xfId="43" applyNumberFormat="1" applyFont="1" applyFill="1" applyBorder="1" applyAlignment="1" applyProtection="1">
      <alignment horizontal="center" vertical="center" wrapText="1"/>
      <protection/>
    </xf>
    <xf numFmtId="0" fontId="5" fillId="0" borderId="10" xfId="43" applyNumberFormat="1" applyFont="1" applyFill="1" applyBorder="1" applyAlignment="1" applyProtection="1">
      <alignment horizontal="center" vertical="center" wrapText="1"/>
      <protection/>
    </xf>
    <xf numFmtId="0" fontId="3" fillId="24" borderId="12" xfId="43" applyNumberFormat="1" applyFont="1" applyFill="1" applyBorder="1" applyAlignment="1" applyProtection="1">
      <alignment horizontal="center" vertical="center" wrapText="1"/>
      <protection/>
    </xf>
    <xf numFmtId="49" fontId="5" fillId="0" borderId="13" xfId="43" applyNumberFormat="1" applyFont="1" applyFill="1" applyBorder="1" applyAlignment="1" applyProtection="1">
      <alignment horizontal="center" vertical="center" wrapText="1"/>
      <protection/>
    </xf>
    <xf numFmtId="0" fontId="3" fillId="0" borderId="10" xfId="43" applyNumberFormat="1" applyFont="1" applyFill="1" applyBorder="1" applyAlignment="1" applyProtection="1">
      <alignment horizontal="center" vertical="center" wrapText="1"/>
      <protection/>
    </xf>
    <xf numFmtId="0" fontId="32" fillId="0" borderId="10" xfId="43"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84" fontId="28" fillId="0" borderId="10"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6" applyFont="1">
      <alignment/>
      <protection/>
    </xf>
    <xf numFmtId="0" fontId="9" fillId="0" borderId="0" xfId="44">
      <alignment/>
      <protection/>
    </xf>
    <xf numFmtId="0" fontId="5" fillId="0" borderId="0" xfId="46" applyFont="1" applyAlignment="1">
      <alignment horizontal="center" vertical="center" wrapText="1"/>
      <protection/>
    </xf>
    <xf numFmtId="0" fontId="3" fillId="0" borderId="0" xfId="46" applyNumberFormat="1" applyFont="1" applyFill="1" applyAlignment="1" applyProtection="1">
      <alignment horizontal="right" wrapText="1"/>
      <protection/>
    </xf>
    <xf numFmtId="0" fontId="3" fillId="24" borderId="11" xfId="46" applyNumberFormat="1" applyFont="1" applyFill="1" applyBorder="1" applyAlignment="1" applyProtection="1">
      <alignment horizontal="center" vertical="center" wrapText="1"/>
      <protection/>
    </xf>
    <xf numFmtId="49" fontId="3" fillId="0" borderId="15" xfId="44" applyNumberFormat="1" applyFont="1" applyFill="1" applyBorder="1" applyAlignment="1" applyProtection="1">
      <alignment horizontal="center" vertical="center" wrapText="1"/>
      <protection/>
    </xf>
    <xf numFmtId="4" fontId="3" fillId="0" borderId="16" xfId="46" applyNumberFormat="1" applyFont="1" applyFill="1" applyBorder="1" applyAlignment="1" applyProtection="1">
      <alignment horizontal="center" vertical="center" wrapText="1"/>
      <protection/>
    </xf>
    <xf numFmtId="4" fontId="3" fillId="0" borderId="10" xfId="46" applyNumberFormat="1" applyFont="1" applyFill="1" applyBorder="1" applyAlignment="1" applyProtection="1">
      <alignment horizontal="center" vertical="center" wrapText="1"/>
      <protection/>
    </xf>
    <xf numFmtId="49" fontId="5" fillId="0" borderId="10" xfId="46" applyNumberFormat="1" applyFont="1" applyFill="1" applyBorder="1" applyAlignment="1" applyProtection="1">
      <alignment horizontal="left" vertical="center" wrapText="1"/>
      <protection/>
    </xf>
    <xf numFmtId="4" fontId="5" fillId="0" borderId="17" xfId="46" applyNumberFormat="1" applyFont="1" applyFill="1" applyBorder="1" applyAlignment="1" applyProtection="1">
      <alignment horizontal="right" vertical="center" wrapText="1"/>
      <protection/>
    </xf>
    <xf numFmtId="4" fontId="5" fillId="0" borderId="10" xfId="46" applyNumberFormat="1" applyFont="1" applyFill="1" applyBorder="1" applyAlignment="1" applyProtection="1">
      <alignment horizontal="right" vertical="center" wrapText="1"/>
      <protection/>
    </xf>
    <xf numFmtId="0" fontId="3" fillId="0" borderId="18" xfId="46" applyFont="1" applyBorder="1" applyAlignment="1">
      <alignment/>
      <protection/>
    </xf>
    <xf numFmtId="0" fontId="5" fillId="0" borderId="18" xfId="46" applyFont="1" applyBorder="1" applyAlignment="1">
      <alignment/>
      <protection/>
    </xf>
    <xf numFmtId="0" fontId="5" fillId="0" borderId="0" xfId="46" applyFont="1" applyBorder="1" applyAlignment="1">
      <alignment/>
      <protection/>
    </xf>
    <xf numFmtId="0" fontId="5" fillId="0" borderId="0" xfId="46" applyFont="1" applyBorder="1" applyAlignment="1">
      <alignment horizontal="left"/>
      <protection/>
    </xf>
    <xf numFmtId="0" fontId="5" fillId="0" borderId="0" xfId="46" applyFont="1">
      <alignment/>
      <protection/>
    </xf>
    <xf numFmtId="0" fontId="3" fillId="0" borderId="11" xfId="46" applyNumberFormat="1" applyFont="1" applyBorder="1" applyAlignment="1">
      <alignment horizontal="center" vertical="center" wrapText="1"/>
      <protection/>
    </xf>
    <xf numFmtId="4" fontId="3" fillId="0" borderId="10" xfId="46" applyNumberFormat="1" applyFont="1" applyFill="1" applyBorder="1" applyAlignment="1" applyProtection="1">
      <alignment horizontal="right" vertical="center" wrapText="1"/>
      <protection/>
    </xf>
    <xf numFmtId="0" fontId="5" fillId="0" borderId="10" xfId="46" applyFont="1" applyFill="1" applyBorder="1" applyAlignment="1">
      <alignment horizontal="center" vertical="center" wrapText="1"/>
      <protection/>
    </xf>
    <xf numFmtId="0" fontId="5" fillId="0" borderId="10" xfId="46" applyFont="1" applyBorder="1" applyAlignment="1">
      <alignment horizontal="center" vertical="center" wrapText="1"/>
      <protection/>
    </xf>
    <xf numFmtId="0" fontId="9" fillId="0" borderId="10" xfId="44"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center" vertical="center"/>
    </xf>
    <xf numFmtId="0" fontId="9" fillId="0" borderId="0" xfId="43" applyFont="1" applyAlignment="1">
      <alignment horizontal="left" vertical="center"/>
      <protection/>
    </xf>
    <xf numFmtId="49" fontId="3"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shrinkToFit="1"/>
    </xf>
    <xf numFmtId="186" fontId="27" fillId="0" borderId="10" xfId="0" applyNumberFormat="1" applyFont="1" applyFill="1" applyBorder="1" applyAlignment="1">
      <alignment horizontal="center" vertical="center" shrinkToFit="1"/>
    </xf>
    <xf numFmtId="186" fontId="1" fillId="0" borderId="10" xfId="0" applyNumberFormat="1" applyFont="1" applyFill="1" applyBorder="1" applyAlignment="1">
      <alignment horizontal="center" vertical="center" shrinkToFit="1"/>
    </xf>
    <xf numFmtId="186" fontId="28" fillId="0" borderId="10"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wrapText="1"/>
    </xf>
    <xf numFmtId="184" fontId="27" fillId="0" borderId="10" xfId="0" applyNumberFormat="1"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0" fillId="0" borderId="10" xfId="0" applyBorder="1" applyAlignment="1">
      <alignment shrinkToFit="1"/>
    </xf>
    <xf numFmtId="184" fontId="1" fillId="0" borderId="10" xfId="0" applyNumberFormat="1" applyFont="1" applyFill="1" applyBorder="1" applyAlignment="1">
      <alignment horizontal="center" vertical="center" shrinkToFit="1"/>
    </xf>
    <xf numFmtId="0" fontId="3" fillId="0" borderId="10" xfId="47" applyFont="1" applyBorder="1" applyAlignment="1">
      <alignment horizontal="left" vertical="center" shrinkToFit="1"/>
      <protection/>
    </xf>
    <xf numFmtId="0" fontId="3" fillId="0" borderId="14" xfId="47" applyFont="1" applyBorder="1" applyAlignment="1">
      <alignment horizontal="center" vertical="center" shrinkToFit="1"/>
      <protection/>
    </xf>
    <xf numFmtId="49" fontId="3" fillId="0" borderId="10" xfId="0" applyNumberFormat="1" applyFont="1" applyFill="1" applyBorder="1" applyAlignment="1">
      <alignment horizontal="left" vertical="center"/>
    </xf>
    <xf numFmtId="3" fontId="3" fillId="0" borderId="10" xfId="46" applyNumberFormat="1" applyFont="1" applyFill="1" applyBorder="1" applyAlignment="1" applyProtection="1">
      <alignment horizontal="center" vertical="center" wrapText="1"/>
      <protection/>
    </xf>
    <xf numFmtId="187" fontId="3" fillId="0" borderId="10" xfId="46" applyNumberFormat="1" applyFont="1" applyFill="1" applyBorder="1" applyAlignment="1" applyProtection="1">
      <alignment horizontal="center" vertical="center" wrapText="1"/>
      <protection/>
    </xf>
    <xf numFmtId="0" fontId="3" fillId="0" borderId="10" xfId="46" applyFont="1" applyBorder="1" applyAlignment="1">
      <alignment horizontal="center" vertical="center" wrapText="1"/>
      <protection/>
    </xf>
    <xf numFmtId="49" fontId="28" fillId="0" borderId="19" xfId="0" applyNumberFormat="1" applyFont="1" applyFill="1" applyBorder="1" applyAlignment="1">
      <alignment horizontal="center" vertical="center"/>
    </xf>
    <xf numFmtId="49" fontId="30"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186" fontId="43" fillId="0" borderId="10" xfId="0" applyNumberFormat="1" applyFont="1" applyFill="1" applyBorder="1" applyAlignment="1">
      <alignment horizontal="center" vertical="center" shrinkToFit="1"/>
    </xf>
    <xf numFmtId="0" fontId="44" fillId="0" borderId="10" xfId="0" applyFont="1" applyBorder="1" applyAlignment="1">
      <alignment/>
    </xf>
    <xf numFmtId="184" fontId="45" fillId="0" borderId="10" xfId="0" applyNumberFormat="1" applyFont="1" applyBorder="1" applyAlignment="1">
      <alignment shrinkToFit="1"/>
    </xf>
    <xf numFmtId="0" fontId="44" fillId="0" borderId="0" xfId="0" applyFont="1" applyAlignment="1">
      <alignment/>
    </xf>
    <xf numFmtId="0" fontId="5" fillId="0" borderId="14" xfId="43" applyNumberFormat="1" applyFont="1" applyFill="1" applyBorder="1" applyAlignment="1" applyProtection="1">
      <alignment horizontal="center" vertical="center" wrapText="1"/>
      <protection/>
    </xf>
    <xf numFmtId="49" fontId="32" fillId="0" borderId="13" xfId="43" applyNumberFormat="1" applyFont="1" applyFill="1" applyBorder="1" applyAlignment="1" applyProtection="1">
      <alignment horizontal="center" vertical="center" wrapText="1"/>
      <protection/>
    </xf>
    <xf numFmtId="185" fontId="30" fillId="0" borderId="13" xfId="43" applyNumberFormat="1" applyFont="1" applyFill="1" applyBorder="1" applyAlignment="1" applyProtection="1">
      <alignment horizontal="center" vertical="center" wrapText="1"/>
      <protection/>
    </xf>
    <xf numFmtId="0" fontId="3" fillId="0" borderId="0" xfId="46" applyNumberFormat="1" applyFont="1" applyFill="1" applyAlignment="1" applyProtection="1">
      <alignment horizontal="right" vertical="center" wrapText="1"/>
      <protection/>
    </xf>
    <xf numFmtId="0" fontId="3" fillId="24" borderId="14" xfId="46" applyNumberFormat="1" applyFont="1" applyFill="1" applyBorder="1" applyAlignment="1" applyProtection="1">
      <alignment horizontal="center" vertical="center"/>
      <protection/>
    </xf>
    <xf numFmtId="0" fontId="30" fillId="0" borderId="10" xfId="43" applyNumberFormat="1" applyFont="1" applyFill="1" applyBorder="1" applyAlignment="1" applyProtection="1">
      <alignment horizontal="center" vertical="center" wrapText="1"/>
      <protection/>
    </xf>
    <xf numFmtId="49" fontId="5" fillId="0" borderId="14" xfId="43" applyNumberFormat="1" applyFont="1" applyFill="1" applyBorder="1" applyAlignment="1" applyProtection="1">
      <alignment horizontal="center" vertical="center" wrapText="1"/>
      <protection/>
    </xf>
    <xf numFmtId="186" fontId="3" fillId="24" borderId="11" xfId="43" applyNumberFormat="1" applyFont="1" applyFill="1" applyBorder="1" applyAlignment="1" applyProtection="1">
      <alignment horizontal="center" vertical="center" wrapText="1"/>
      <protection/>
    </xf>
    <xf numFmtId="186" fontId="30" fillId="0" borderId="10" xfId="43" applyNumberFormat="1" applyFont="1" applyFill="1" applyBorder="1" applyAlignment="1" applyProtection="1">
      <alignment horizontal="center" vertical="center" wrapText="1"/>
      <protection/>
    </xf>
    <xf numFmtId="186" fontId="3" fillId="0" borderId="10" xfId="43" applyNumberFormat="1" applyFont="1" applyFill="1" applyBorder="1" applyAlignment="1" applyProtection="1">
      <alignment horizontal="center" vertical="center" wrapText="1"/>
      <protection/>
    </xf>
    <xf numFmtId="186" fontId="5" fillId="0" borderId="10" xfId="43" applyNumberFormat="1" applyFont="1" applyFill="1" applyBorder="1" applyAlignment="1" applyProtection="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45" fillId="0" borderId="14" xfId="0" applyFont="1" applyBorder="1" applyAlignment="1">
      <alignment horizontal="center"/>
    </xf>
    <xf numFmtId="0" fontId="45" fillId="0" borderId="20" xfId="0" applyFont="1" applyBorder="1" applyAlignment="1">
      <alignment horizontal="center"/>
    </xf>
    <xf numFmtId="0" fontId="28" fillId="0" borderId="10" xfId="0" applyNumberFormat="1" applyFont="1" applyBorder="1" applyAlignment="1">
      <alignment horizontal="center" vertical="center" wrapText="1"/>
    </xf>
    <xf numFmtId="0" fontId="3" fillId="0" borderId="21"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3" applyNumberFormat="1" applyFont="1" applyFill="1" applyAlignment="1" applyProtection="1">
      <alignment horizontal="center" vertical="center" wrapText="1"/>
      <protection/>
    </xf>
    <xf numFmtId="0" fontId="36" fillId="0" borderId="0" xfId="43" applyNumberFormat="1" applyFont="1" applyFill="1" applyAlignment="1" applyProtection="1">
      <alignment horizontal="center" vertical="center" wrapText="1"/>
      <protection/>
    </xf>
    <xf numFmtId="0" fontId="3" fillId="0" borderId="18" xfId="43" applyNumberFormat="1" applyFont="1" applyFill="1" applyBorder="1" applyAlignment="1" applyProtection="1">
      <alignment horizontal="left" vertical="center" wrapText="1"/>
      <protection/>
    </xf>
    <xf numFmtId="0" fontId="5" fillId="0" borderId="18" xfId="43" applyNumberFormat="1" applyFont="1" applyFill="1" applyBorder="1" applyAlignment="1" applyProtection="1">
      <alignment horizontal="left" vertical="center" wrapText="1"/>
      <protection/>
    </xf>
    <xf numFmtId="0" fontId="5" fillId="0" borderId="0" xfId="43" applyNumberFormat="1" applyFont="1" applyFill="1" applyAlignment="1" applyProtection="1">
      <alignment horizontal="left" vertical="center" wrapText="1"/>
      <protection/>
    </xf>
    <xf numFmtId="0" fontId="3" fillId="24" borderId="10" xfId="46" applyNumberFormat="1" applyFont="1" applyFill="1" applyBorder="1" applyAlignment="1" applyProtection="1">
      <alignment horizontal="center" vertical="center" wrapText="1"/>
      <protection/>
    </xf>
    <xf numFmtId="0" fontId="3" fillId="24" borderId="11" xfId="46" applyNumberFormat="1" applyFont="1" applyFill="1" applyBorder="1" applyAlignment="1" applyProtection="1">
      <alignment horizontal="center" vertical="center" wrapText="1"/>
      <protection/>
    </xf>
    <xf numFmtId="184" fontId="3" fillId="24" borderId="22" xfId="46" applyNumberFormat="1" applyFont="1" applyFill="1" applyBorder="1" applyAlignment="1" applyProtection="1">
      <alignment horizontal="center" vertical="center" wrapText="1"/>
      <protection/>
    </xf>
    <xf numFmtId="184" fontId="3" fillId="24" borderId="23" xfId="46" applyNumberFormat="1" applyFont="1" applyFill="1" applyBorder="1" applyAlignment="1" applyProtection="1">
      <alignment horizontal="center" vertical="center" wrapText="1"/>
      <protection/>
    </xf>
    <xf numFmtId="0" fontId="3" fillId="0" borderId="20" xfId="46" applyFont="1" applyBorder="1" applyAlignment="1">
      <alignment horizontal="center" vertical="center" wrapText="1"/>
      <protection/>
    </xf>
    <xf numFmtId="0" fontId="5" fillId="0" borderId="20" xfId="46" applyFont="1" applyBorder="1" applyAlignment="1">
      <alignment horizontal="center" vertical="center" wrapText="1"/>
      <protection/>
    </xf>
    <xf numFmtId="0" fontId="5" fillId="0" borderId="24" xfId="46" applyFont="1" applyBorder="1" applyAlignment="1">
      <alignment horizontal="center" vertical="center" wrapText="1"/>
      <protection/>
    </xf>
    <xf numFmtId="0" fontId="3" fillId="0" borderId="21" xfId="46" applyFont="1" applyBorder="1" applyAlignment="1">
      <alignment horizontal="left" vertical="center" wrapText="1"/>
      <protection/>
    </xf>
    <xf numFmtId="0" fontId="37" fillId="0" borderId="0" xfId="46" applyNumberFormat="1" applyFont="1" applyFill="1" applyAlignment="1" applyProtection="1">
      <alignment horizontal="center" vertical="center"/>
      <protection/>
    </xf>
    <xf numFmtId="0" fontId="6" fillId="0" borderId="0" xfId="46" applyNumberFormat="1" applyFont="1" applyFill="1" applyAlignment="1" applyProtection="1">
      <alignment horizontal="center" vertical="center"/>
      <protection/>
    </xf>
    <xf numFmtId="0" fontId="3" fillId="24" borderId="25" xfId="46" applyNumberFormat="1" applyFont="1" applyFill="1" applyBorder="1" applyAlignment="1" applyProtection="1">
      <alignment horizontal="center" vertical="center"/>
      <protection/>
    </xf>
    <xf numFmtId="0" fontId="3" fillId="24" borderId="20" xfId="46" applyNumberFormat="1" applyFont="1" applyFill="1" applyBorder="1" applyAlignment="1" applyProtection="1">
      <alignment horizontal="center" vertical="center"/>
      <protection/>
    </xf>
    <xf numFmtId="0" fontId="3" fillId="24" borderId="10" xfId="46" applyNumberFormat="1" applyFont="1" applyFill="1" applyBorder="1" applyAlignment="1" applyProtection="1">
      <alignment horizontal="center" vertical="center"/>
      <protection/>
    </xf>
    <xf numFmtId="0" fontId="5" fillId="24" borderId="10" xfId="46" applyNumberFormat="1" applyFont="1" applyFill="1" applyBorder="1" applyAlignment="1" applyProtection="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公共预算支出表" xfId="40"/>
    <cellStyle name="常规 2" xfId="41"/>
    <cellStyle name="常规 3" xfId="42"/>
    <cellStyle name="常规 4" xfId="43"/>
    <cellStyle name="常规 5" xfId="44"/>
    <cellStyle name="常规 6" xfId="45"/>
    <cellStyle name="常规_2012年预算公开分析表（26个部门财政拨款三公经费）" xfId="46"/>
    <cellStyle name="常规_公共预算支出表" xfId="47"/>
    <cellStyle name="Hyperlink" xfId="48"/>
    <cellStyle name="好" xfId="49"/>
    <cellStyle name="好_公共预算支出表"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样式 1" xfId="70"/>
    <cellStyle name="Followed Hyperlink" xfId="71"/>
    <cellStyle name="注释"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J15" sqref="J15"/>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384" width="9.00390625" style="2" bestFit="1" customWidth="1"/>
  </cols>
  <sheetData>
    <row r="1" ht="12" customHeight="1">
      <c r="A1" s="27"/>
    </row>
    <row r="2" spans="1:15" ht="12" customHeight="1">
      <c r="A2" s="96" t="s">
        <v>63</v>
      </c>
      <c r="B2" s="97"/>
      <c r="C2" s="97"/>
      <c r="D2" s="97"/>
      <c r="E2" s="97"/>
      <c r="F2" s="97"/>
      <c r="G2" s="97"/>
      <c r="H2" s="97"/>
      <c r="I2" s="97"/>
      <c r="J2" s="97"/>
      <c r="K2" s="97"/>
      <c r="L2" s="97"/>
      <c r="M2" s="97"/>
      <c r="N2" s="97"/>
      <c r="O2" s="97"/>
    </row>
    <row r="3" spans="1:15" ht="28.5" customHeight="1">
      <c r="A3" s="97"/>
      <c r="B3" s="97"/>
      <c r="C3" s="97"/>
      <c r="D3" s="97"/>
      <c r="E3" s="97"/>
      <c r="F3" s="97"/>
      <c r="G3" s="97"/>
      <c r="H3" s="97"/>
      <c r="I3" s="97"/>
      <c r="J3" s="97"/>
      <c r="K3" s="97"/>
      <c r="L3" s="97"/>
      <c r="M3" s="97"/>
      <c r="N3" s="97"/>
      <c r="O3" s="97"/>
    </row>
    <row r="4" spans="1:14" ht="21.75" customHeight="1">
      <c r="A4" s="1" t="s">
        <v>64</v>
      </c>
      <c r="B4" s="1"/>
      <c r="C4" s="1"/>
      <c r="D4" s="1"/>
      <c r="E4" s="1"/>
      <c r="N4" s="11" t="s">
        <v>0</v>
      </c>
    </row>
    <row r="5" spans="1:15" ht="24.75" customHeight="1">
      <c r="A5" s="98" t="s">
        <v>1</v>
      </c>
      <c r="B5" s="98"/>
      <c r="C5" s="98"/>
      <c r="D5" s="98" t="s">
        <v>2</v>
      </c>
      <c r="E5" s="98"/>
      <c r="F5" s="98"/>
      <c r="G5" s="98"/>
      <c r="H5" s="98"/>
      <c r="I5" s="98"/>
      <c r="J5" s="98"/>
      <c r="K5" s="98"/>
      <c r="L5" s="98"/>
      <c r="M5" s="98"/>
      <c r="N5" s="98"/>
      <c r="O5" s="98"/>
    </row>
    <row r="6" spans="1:15" s="55" customFormat="1" ht="48.75" customHeight="1">
      <c r="A6" s="100" t="s">
        <v>3</v>
      </c>
      <c r="B6" s="100" t="s">
        <v>4</v>
      </c>
      <c r="C6" s="98"/>
      <c r="D6" s="99" t="s">
        <v>5</v>
      </c>
      <c r="E6" s="99"/>
      <c r="F6" s="99" t="s">
        <v>6</v>
      </c>
      <c r="G6" s="99"/>
      <c r="H6" s="99"/>
      <c r="I6" s="99"/>
      <c r="J6" s="99"/>
      <c r="K6" s="99"/>
      <c r="L6" s="99"/>
      <c r="M6" s="99"/>
      <c r="N6" s="99"/>
      <c r="O6" s="99"/>
    </row>
    <row r="7" spans="1:15" s="55" customFormat="1" ht="63" customHeight="1">
      <c r="A7" s="100"/>
      <c r="B7" s="100"/>
      <c r="C7" s="98"/>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f>SUM(B9:B10)</f>
        <v>839.389</v>
      </c>
      <c r="C8" s="98"/>
      <c r="D8" s="77">
        <v>212</v>
      </c>
      <c r="E8" s="78" t="s">
        <v>90</v>
      </c>
      <c r="F8" s="65">
        <f>SUM(F9:F11)</f>
        <v>604.850101</v>
      </c>
      <c r="G8" s="65">
        <f aca="true" t="shared" si="0" ref="G8:O8">SUM(G9:G11)</f>
        <v>146.52438899999999</v>
      </c>
      <c r="H8" s="65">
        <f t="shared" si="0"/>
        <v>61.73765</v>
      </c>
      <c r="I8" s="65">
        <f t="shared" si="0"/>
        <v>0</v>
      </c>
      <c r="J8" s="65">
        <f t="shared" si="0"/>
        <v>0</v>
      </c>
      <c r="K8" s="65">
        <f t="shared" si="0"/>
        <v>0</v>
      </c>
      <c r="L8" s="65">
        <f t="shared" si="0"/>
        <v>88.48111</v>
      </c>
      <c r="M8" s="65">
        <f t="shared" si="0"/>
        <v>0</v>
      </c>
      <c r="N8" s="65">
        <f t="shared" si="0"/>
        <v>0</v>
      </c>
      <c r="O8" s="65">
        <f t="shared" si="0"/>
        <v>901.59325</v>
      </c>
    </row>
    <row r="9" spans="1:15" ht="18.75" customHeight="1">
      <c r="A9" s="13" t="s">
        <v>20</v>
      </c>
      <c r="B9" s="6">
        <v>239.389</v>
      </c>
      <c r="C9" s="98"/>
      <c r="D9" s="61" t="s">
        <v>72</v>
      </c>
      <c r="E9" s="60" t="s">
        <v>73</v>
      </c>
      <c r="F9" s="63">
        <f>79.389+50</f>
        <v>129.389</v>
      </c>
      <c r="G9" s="64"/>
      <c r="H9" s="64"/>
      <c r="I9" s="64"/>
      <c r="J9" s="64"/>
      <c r="K9" s="64"/>
      <c r="L9" s="64"/>
      <c r="M9" s="64"/>
      <c r="N9" s="64"/>
      <c r="O9" s="64">
        <f>SUM(F9:N9)</f>
        <v>129.389</v>
      </c>
    </row>
    <row r="10" spans="1:15" ht="18.75" customHeight="1">
      <c r="A10" s="14" t="s">
        <v>21</v>
      </c>
      <c r="B10" s="6">
        <v>600</v>
      </c>
      <c r="C10" s="98"/>
      <c r="D10" s="61" t="s">
        <v>74</v>
      </c>
      <c r="E10" s="62" t="s">
        <v>75</v>
      </c>
      <c r="F10" s="63">
        <v>110</v>
      </c>
      <c r="G10" s="64"/>
      <c r="H10" s="64"/>
      <c r="I10" s="64"/>
      <c r="J10" s="64"/>
      <c r="K10" s="64"/>
      <c r="L10" s="64"/>
      <c r="M10" s="64"/>
      <c r="N10" s="64"/>
      <c r="O10" s="64">
        <f>SUM(F10:N10)</f>
        <v>110</v>
      </c>
    </row>
    <row r="11" spans="1:15" ht="18.75" customHeight="1">
      <c r="A11" s="13" t="s">
        <v>22</v>
      </c>
      <c r="B11" s="6"/>
      <c r="C11" s="98"/>
      <c r="D11" s="61" t="s">
        <v>76</v>
      </c>
      <c r="E11" s="60" t="s">
        <v>77</v>
      </c>
      <c r="F11" s="63">
        <f>3654611.01/10000</f>
        <v>365.461101</v>
      </c>
      <c r="G11" s="64">
        <f>1465243.89/10000</f>
        <v>146.52438899999999</v>
      </c>
      <c r="H11" s="64">
        <f>617376.5/10000</f>
        <v>61.73765</v>
      </c>
      <c r="I11" s="64"/>
      <c r="J11" s="64"/>
      <c r="K11" s="64"/>
      <c r="L11" s="64">
        <f>884811.1/10000</f>
        <v>88.48111</v>
      </c>
      <c r="M11" s="64"/>
      <c r="N11" s="64"/>
      <c r="O11" s="64">
        <f>SUM(F11:N11)</f>
        <v>662.20425</v>
      </c>
    </row>
    <row r="12" spans="1:15" ht="18.75" customHeight="1">
      <c r="A12" s="13" t="s">
        <v>23</v>
      </c>
      <c r="B12" s="6"/>
      <c r="C12" s="98"/>
      <c r="D12" s="79"/>
      <c r="E12" s="80"/>
      <c r="F12" s="65"/>
      <c r="G12" s="81"/>
      <c r="H12" s="81"/>
      <c r="I12" s="81"/>
      <c r="J12" s="81"/>
      <c r="K12" s="81"/>
      <c r="L12" s="81"/>
      <c r="M12" s="81"/>
      <c r="N12" s="81"/>
      <c r="O12" s="81"/>
    </row>
    <row r="13" spans="1:15" ht="18.75" customHeight="1">
      <c r="A13" s="13" t="s">
        <v>24</v>
      </c>
      <c r="B13" s="6"/>
      <c r="C13" s="98"/>
      <c r="D13" s="61"/>
      <c r="E13" s="8"/>
      <c r="F13" s="63"/>
      <c r="G13" s="64"/>
      <c r="H13" s="64"/>
      <c r="I13" s="64"/>
      <c r="J13" s="64"/>
      <c r="K13" s="64"/>
      <c r="L13" s="64"/>
      <c r="M13" s="64"/>
      <c r="N13" s="64"/>
      <c r="O13" s="64"/>
    </row>
    <row r="14" spans="1:15" ht="18.75" customHeight="1">
      <c r="A14" s="13" t="s">
        <v>25</v>
      </c>
      <c r="B14" s="6"/>
      <c r="C14" s="98"/>
      <c r="D14" s="61"/>
      <c r="E14" s="8"/>
      <c r="F14" s="63"/>
      <c r="G14" s="64"/>
      <c r="H14" s="64"/>
      <c r="I14" s="64"/>
      <c r="J14" s="64"/>
      <c r="K14" s="64"/>
      <c r="L14" s="64"/>
      <c r="M14" s="64"/>
      <c r="N14" s="64"/>
      <c r="O14" s="64"/>
    </row>
    <row r="15" spans="1:15" ht="18.75" customHeight="1">
      <c r="A15" s="13" t="s">
        <v>26</v>
      </c>
      <c r="B15" s="6">
        <v>62.20425</v>
      </c>
      <c r="C15" s="98"/>
      <c r="D15" s="7"/>
      <c r="E15" s="8"/>
      <c r="F15" s="63"/>
      <c r="G15" s="64"/>
      <c r="H15" s="64"/>
      <c r="I15" s="64"/>
      <c r="J15" s="64"/>
      <c r="K15" s="64"/>
      <c r="L15" s="64"/>
      <c r="M15" s="64"/>
      <c r="N15" s="64"/>
      <c r="O15" s="64"/>
    </row>
    <row r="16" spans="1:15" ht="18.75" customHeight="1">
      <c r="A16" s="13"/>
      <c r="B16" s="6"/>
      <c r="C16" s="98"/>
      <c r="D16" s="7"/>
      <c r="E16" s="8"/>
      <c r="F16" s="63"/>
      <c r="G16" s="64"/>
      <c r="H16" s="64"/>
      <c r="I16" s="64"/>
      <c r="J16" s="64"/>
      <c r="K16" s="64"/>
      <c r="L16" s="64"/>
      <c r="M16" s="64"/>
      <c r="N16" s="64"/>
      <c r="O16" s="64"/>
    </row>
    <row r="17" spans="1:15" ht="18.75" customHeight="1">
      <c r="A17" s="13"/>
      <c r="B17" s="6"/>
      <c r="C17" s="98"/>
      <c r="D17" s="7"/>
      <c r="E17" s="8"/>
      <c r="F17" s="63"/>
      <c r="G17" s="64"/>
      <c r="H17" s="64"/>
      <c r="I17" s="64"/>
      <c r="J17" s="64"/>
      <c r="K17" s="64"/>
      <c r="L17" s="64"/>
      <c r="M17" s="64"/>
      <c r="N17" s="64"/>
      <c r="O17" s="64"/>
    </row>
    <row r="18" spans="1:15" ht="18.75" customHeight="1">
      <c r="A18" s="56"/>
      <c r="B18" s="6"/>
      <c r="C18" s="98"/>
      <c r="D18" s="7"/>
      <c r="E18" s="8"/>
      <c r="F18" s="63"/>
      <c r="G18" s="64"/>
      <c r="H18" s="64"/>
      <c r="I18" s="64"/>
      <c r="J18" s="64"/>
      <c r="K18" s="64"/>
      <c r="L18" s="64"/>
      <c r="M18" s="64"/>
      <c r="N18" s="64"/>
      <c r="O18" s="64"/>
    </row>
    <row r="19" spans="1:15" ht="18.75" customHeight="1">
      <c r="A19" s="56"/>
      <c r="B19" s="6"/>
      <c r="C19" s="98"/>
      <c r="D19" s="7"/>
      <c r="E19" s="8"/>
      <c r="F19" s="63"/>
      <c r="G19" s="64"/>
      <c r="H19" s="64"/>
      <c r="I19" s="64"/>
      <c r="J19" s="64"/>
      <c r="K19" s="64"/>
      <c r="L19" s="64"/>
      <c r="M19" s="64"/>
      <c r="N19" s="64"/>
      <c r="O19" s="64"/>
    </row>
    <row r="20" spans="1:15" ht="18.75" customHeight="1">
      <c r="A20" s="57" t="s">
        <v>27</v>
      </c>
      <c r="B20" s="30">
        <f>B8+B11+B12+B13+B14+B15</f>
        <v>901.59325</v>
      </c>
      <c r="C20" s="98"/>
      <c r="D20" s="58"/>
      <c r="E20" s="57" t="s">
        <v>89</v>
      </c>
      <c r="F20" s="65"/>
      <c r="G20" s="64"/>
      <c r="H20" s="64"/>
      <c r="I20" s="64"/>
      <c r="J20" s="64"/>
      <c r="K20" s="64"/>
      <c r="L20" s="64"/>
      <c r="M20" s="64"/>
      <c r="N20" s="64"/>
      <c r="O20" s="64"/>
    </row>
  </sheetData>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B17" sqref="B17"/>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6" t="s">
        <v>65</v>
      </c>
      <c r="B1" s="97"/>
      <c r="C1" s="97"/>
      <c r="D1" s="97"/>
      <c r="E1" s="97"/>
      <c r="F1" s="97"/>
      <c r="G1" s="97"/>
      <c r="H1" s="97"/>
      <c r="I1" s="97"/>
      <c r="J1" s="97"/>
      <c r="K1" s="97"/>
      <c r="L1" s="97"/>
      <c r="M1" s="97"/>
      <c r="N1" s="97"/>
      <c r="O1" s="97"/>
    </row>
    <row r="2" spans="1:15" ht="30" customHeight="1">
      <c r="A2" s="97"/>
      <c r="B2" s="97"/>
      <c r="C2" s="97"/>
      <c r="D2" s="97"/>
      <c r="E2" s="97"/>
      <c r="F2" s="97"/>
      <c r="G2" s="97"/>
      <c r="H2" s="97"/>
      <c r="I2" s="97"/>
      <c r="J2" s="97"/>
      <c r="K2" s="97"/>
      <c r="L2" s="97"/>
      <c r="M2" s="97"/>
      <c r="N2" s="97"/>
      <c r="O2" s="97"/>
    </row>
    <row r="3" spans="1:15" ht="28.5" customHeight="1">
      <c r="A3" s="1" t="s">
        <v>66</v>
      </c>
      <c r="B3" s="1"/>
      <c r="C3" s="1"/>
      <c r="D3" s="1"/>
      <c r="E3" s="1"/>
      <c r="F3" s="2"/>
      <c r="G3" s="2"/>
      <c r="H3" s="2"/>
      <c r="I3" s="2"/>
      <c r="J3" s="2"/>
      <c r="K3" s="2"/>
      <c r="L3" s="2"/>
      <c r="M3" s="2"/>
      <c r="N3" s="11" t="s">
        <v>0</v>
      </c>
      <c r="O3" s="2"/>
    </row>
    <row r="4" spans="1:15" ht="25.5" customHeight="1">
      <c r="A4" s="98" t="s">
        <v>1</v>
      </c>
      <c r="B4" s="98"/>
      <c r="C4" s="98"/>
      <c r="D4" s="98" t="s">
        <v>2</v>
      </c>
      <c r="E4" s="98"/>
      <c r="F4" s="98"/>
      <c r="G4" s="98"/>
      <c r="H4" s="98"/>
      <c r="I4" s="98"/>
      <c r="J4" s="98"/>
      <c r="K4" s="98"/>
      <c r="L4" s="98"/>
      <c r="M4" s="98"/>
      <c r="N4" s="98"/>
      <c r="O4" s="98"/>
    </row>
    <row r="5" spans="1:15" ht="19.5" customHeight="1">
      <c r="A5" s="100" t="s">
        <v>3</v>
      </c>
      <c r="B5" s="100" t="s">
        <v>4</v>
      </c>
      <c r="C5" s="98"/>
      <c r="D5" s="103" t="s">
        <v>5</v>
      </c>
      <c r="E5" s="103"/>
      <c r="F5" s="99" t="s">
        <v>6</v>
      </c>
      <c r="G5" s="99"/>
      <c r="H5" s="99"/>
      <c r="I5" s="99"/>
      <c r="J5" s="99"/>
      <c r="K5" s="99"/>
      <c r="L5" s="99"/>
      <c r="M5" s="99"/>
      <c r="N5" s="99"/>
      <c r="O5" s="99"/>
    </row>
    <row r="6" spans="1:15" ht="51" customHeight="1">
      <c r="A6" s="100"/>
      <c r="B6" s="100"/>
      <c r="C6" s="98"/>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f>SUM(B8:B9)</f>
        <v>839.389</v>
      </c>
      <c r="C7" s="98"/>
      <c r="D7" s="61" t="s">
        <v>72</v>
      </c>
      <c r="E7" s="60" t="s">
        <v>73</v>
      </c>
      <c r="F7" s="67">
        <f>79.389+50</f>
        <v>129.389</v>
      </c>
      <c r="G7" s="68"/>
      <c r="H7" s="68"/>
      <c r="I7" s="68"/>
      <c r="J7" s="68"/>
      <c r="K7" s="68"/>
      <c r="L7" s="68"/>
      <c r="M7" s="68"/>
      <c r="N7" s="68"/>
      <c r="O7" s="70">
        <f>SUM(F7:N7)</f>
        <v>129.389</v>
      </c>
    </row>
    <row r="8" spans="1:15" ht="37.5" customHeight="1">
      <c r="A8" s="13" t="s">
        <v>29</v>
      </c>
      <c r="B8" s="6">
        <v>239.389</v>
      </c>
      <c r="C8" s="98"/>
      <c r="D8" s="61" t="s">
        <v>74</v>
      </c>
      <c r="E8" s="66" t="s">
        <v>75</v>
      </c>
      <c r="F8" s="67">
        <v>110</v>
      </c>
      <c r="G8" s="68"/>
      <c r="H8" s="68"/>
      <c r="I8" s="68"/>
      <c r="J8" s="68"/>
      <c r="K8" s="68"/>
      <c r="L8" s="68"/>
      <c r="M8" s="68"/>
      <c r="N8" s="68"/>
      <c r="O8" s="70">
        <f>SUM(F8:N8)</f>
        <v>110</v>
      </c>
    </row>
    <row r="9" spans="1:15" ht="36.75" customHeight="1">
      <c r="A9" s="14" t="s">
        <v>30</v>
      </c>
      <c r="B9" s="6">
        <v>600</v>
      </c>
      <c r="C9" s="98"/>
      <c r="D9" s="61" t="s">
        <v>76</v>
      </c>
      <c r="E9" s="62" t="s">
        <v>77</v>
      </c>
      <c r="F9" s="63">
        <f>3654611.01/10000</f>
        <v>365.461101</v>
      </c>
      <c r="G9" s="64">
        <f>1465243.89/10000</f>
        <v>146.52438899999999</v>
      </c>
      <c r="H9" s="64">
        <f>617376.5/10000</f>
        <v>61.73765</v>
      </c>
      <c r="I9" s="64"/>
      <c r="J9" s="64"/>
      <c r="K9" s="64"/>
      <c r="L9" s="64">
        <f>884811.1/10000-62.20425</f>
        <v>26.27686</v>
      </c>
      <c r="M9" s="64"/>
      <c r="N9" s="64"/>
      <c r="O9" s="64">
        <f>SUM(F9:N9)</f>
        <v>600</v>
      </c>
    </row>
    <row r="10" spans="1:15" ht="25.5" customHeight="1">
      <c r="A10" s="10"/>
      <c r="B10" s="10"/>
      <c r="C10" s="98"/>
      <c r="D10" s="61"/>
      <c r="E10" s="8"/>
      <c r="F10" s="69"/>
      <c r="G10" s="69"/>
      <c r="H10" s="69"/>
      <c r="I10" s="69"/>
      <c r="J10" s="69"/>
      <c r="K10" s="69"/>
      <c r="L10" s="69"/>
      <c r="M10" s="69"/>
      <c r="N10" s="69"/>
      <c r="O10" s="69"/>
    </row>
    <row r="11" spans="1:15" ht="25.5" customHeight="1">
      <c r="A11" s="10"/>
      <c r="B11" s="10"/>
      <c r="C11" s="98"/>
      <c r="D11" s="61"/>
      <c r="E11" s="66"/>
      <c r="F11" s="69"/>
      <c r="G11" s="69"/>
      <c r="H11" s="69"/>
      <c r="I11" s="69"/>
      <c r="J11" s="69"/>
      <c r="K11" s="69"/>
      <c r="L11" s="69"/>
      <c r="M11" s="69"/>
      <c r="N11" s="69"/>
      <c r="O11" s="69"/>
    </row>
    <row r="12" spans="1:15" ht="25.5" customHeight="1">
      <c r="A12" s="10"/>
      <c r="B12" s="10"/>
      <c r="C12" s="98"/>
      <c r="D12" s="10"/>
      <c r="E12" s="10"/>
      <c r="F12" s="10"/>
      <c r="G12" s="10"/>
      <c r="H12" s="10"/>
      <c r="I12" s="10"/>
      <c r="J12" s="10"/>
      <c r="K12" s="10"/>
      <c r="L12" s="10"/>
      <c r="M12" s="10"/>
      <c r="N12" s="10"/>
      <c r="O12" s="10"/>
    </row>
    <row r="13" spans="1:15" s="84" customFormat="1" ht="25.5" customHeight="1">
      <c r="A13" s="82"/>
      <c r="B13" s="82"/>
      <c r="C13" s="98"/>
      <c r="D13" s="101" t="s">
        <v>91</v>
      </c>
      <c r="E13" s="102"/>
      <c r="F13" s="83">
        <f aca="true" t="shared" si="0" ref="F13:O13">SUM(F7:F11)</f>
        <v>604.850101</v>
      </c>
      <c r="G13" s="83">
        <f t="shared" si="0"/>
        <v>146.52438899999999</v>
      </c>
      <c r="H13" s="83">
        <f t="shared" si="0"/>
        <v>61.73765</v>
      </c>
      <c r="I13" s="83">
        <f t="shared" si="0"/>
        <v>0</v>
      </c>
      <c r="J13" s="83">
        <f t="shared" si="0"/>
        <v>0</v>
      </c>
      <c r="K13" s="83">
        <f t="shared" si="0"/>
        <v>0</v>
      </c>
      <c r="L13" s="83">
        <f t="shared" si="0"/>
        <v>26.27686</v>
      </c>
      <c r="M13" s="83">
        <f t="shared" si="0"/>
        <v>0</v>
      </c>
      <c r="N13" s="83">
        <f t="shared" si="0"/>
        <v>0</v>
      </c>
      <c r="O13" s="83">
        <f t="shared" si="0"/>
        <v>839.389</v>
      </c>
    </row>
    <row r="14" ht="25.5" customHeight="1"/>
    <row r="15" ht="25.5" customHeight="1"/>
    <row r="16" ht="25.5" customHeight="1"/>
    <row r="17" ht="25.5" customHeight="1"/>
  </sheetData>
  <mergeCells count="9">
    <mergeCell ref="A1:O2"/>
    <mergeCell ref="D13:E13"/>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tabSelected="1" workbookViewId="0" topLeftCell="A1">
      <selection activeCell="G11" sqref="G11"/>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27"/>
    </row>
    <row r="2" spans="1:5" ht="33" customHeight="1">
      <c r="A2" s="96" t="s">
        <v>67</v>
      </c>
      <c r="B2" s="97"/>
      <c r="C2" s="97"/>
      <c r="D2" s="97"/>
      <c r="E2" s="97"/>
    </row>
    <row r="3" spans="1:5" ht="22.5" customHeight="1">
      <c r="A3" s="104" t="s">
        <v>64</v>
      </c>
      <c r="B3" s="104"/>
      <c r="E3" s="28" t="s">
        <v>0</v>
      </c>
    </row>
    <row r="4" spans="1:5" s="26" customFormat="1" ht="27.75" customHeight="1">
      <c r="A4" s="29" t="s">
        <v>31</v>
      </c>
      <c r="B4" s="29" t="s">
        <v>32</v>
      </c>
      <c r="C4" s="29" t="s">
        <v>33</v>
      </c>
      <c r="D4" s="29" t="s">
        <v>34</v>
      </c>
      <c r="E4" s="29" t="s">
        <v>35</v>
      </c>
    </row>
    <row r="5" spans="1:5" s="26" customFormat="1" ht="27.75" customHeight="1">
      <c r="A5" s="105" t="s">
        <v>18</v>
      </c>
      <c r="B5" s="105"/>
      <c r="C5" s="30">
        <f>SUM(D5:E5)</f>
        <v>839.389</v>
      </c>
      <c r="D5" s="30">
        <f>SUM(D6:D9)</f>
        <v>729.389</v>
      </c>
      <c r="E5" s="30">
        <f>SUM(E6:E9)</f>
        <v>110</v>
      </c>
    </row>
    <row r="6" spans="1:5" ht="27.75" customHeight="1">
      <c r="A6" s="61" t="s">
        <v>78</v>
      </c>
      <c r="B6" s="71" t="s">
        <v>79</v>
      </c>
      <c r="C6" s="30">
        <f>SUM(D6:E6)</f>
        <v>129.389</v>
      </c>
      <c r="D6" s="6">
        <f>239.389-110</f>
        <v>129.389</v>
      </c>
      <c r="E6" s="6"/>
    </row>
    <row r="7" spans="1:5" ht="27.75" customHeight="1">
      <c r="A7" s="61" t="s">
        <v>80</v>
      </c>
      <c r="B7" s="71" t="s">
        <v>81</v>
      </c>
      <c r="C7" s="30">
        <f>SUM(D7:E7)</f>
        <v>50</v>
      </c>
      <c r="D7" s="6"/>
      <c r="E7" s="6">
        <v>50</v>
      </c>
    </row>
    <row r="8" spans="1:5" ht="27.75" customHeight="1">
      <c r="A8" s="72">
        <v>2120399</v>
      </c>
      <c r="B8" s="71" t="s">
        <v>82</v>
      </c>
      <c r="C8" s="30">
        <f>SUM(D8:E8)</f>
        <v>60</v>
      </c>
      <c r="D8" s="6"/>
      <c r="E8" s="6">
        <v>60</v>
      </c>
    </row>
    <row r="9" spans="1:5" ht="27.75" customHeight="1">
      <c r="A9" s="61" t="s">
        <v>83</v>
      </c>
      <c r="B9" s="73" t="s">
        <v>84</v>
      </c>
      <c r="C9" s="30">
        <f>SUM(D9:E9)</f>
        <v>600</v>
      </c>
      <c r="D9" s="6">
        <v>600</v>
      </c>
      <c r="E9" s="6"/>
    </row>
    <row r="10" spans="1:5" ht="27.75" customHeight="1">
      <c r="A10" s="31"/>
      <c r="B10" s="32"/>
      <c r="C10" s="6"/>
      <c r="D10" s="6"/>
      <c r="E10" s="6"/>
    </row>
    <row r="11" spans="1:5" ht="27.75" customHeight="1">
      <c r="A11" s="31"/>
      <c r="B11" s="32"/>
      <c r="C11" s="6"/>
      <c r="D11" s="6"/>
      <c r="E11" s="6"/>
    </row>
    <row r="12" spans="1:5" ht="27.75" customHeight="1">
      <c r="A12" s="31"/>
      <c r="B12" s="32"/>
      <c r="C12" s="6"/>
      <c r="D12" s="6"/>
      <c r="E12" s="6"/>
    </row>
    <row r="13" spans="1:5" ht="27.75" customHeight="1">
      <c r="A13" s="31"/>
      <c r="B13" s="32"/>
      <c r="C13" s="6"/>
      <c r="D13" s="6"/>
      <c r="E13" s="6"/>
    </row>
    <row r="14" spans="1:5" ht="27.75" customHeight="1">
      <c r="A14" s="31"/>
      <c r="B14" s="32"/>
      <c r="C14" s="6"/>
      <c r="D14" s="6"/>
      <c r="E14" s="6"/>
    </row>
    <row r="15" spans="1:5" ht="27.75" customHeight="1">
      <c r="A15" s="31"/>
      <c r="B15" s="32"/>
      <c r="C15" s="6"/>
      <c r="D15" s="6"/>
      <c r="E15" s="6"/>
    </row>
    <row r="16" spans="1:5" ht="27.75" customHeight="1">
      <c r="A16" s="31"/>
      <c r="B16" s="32"/>
      <c r="C16" s="6"/>
      <c r="D16" s="6"/>
      <c r="E16" s="6"/>
    </row>
    <row r="17" spans="1:5" ht="27.75" customHeight="1">
      <c r="A17" s="31"/>
      <c r="B17" s="32"/>
      <c r="C17" s="6"/>
      <c r="D17" s="6"/>
      <c r="E17" s="6"/>
    </row>
    <row r="18" spans="1:5" ht="27.75" customHeight="1">
      <c r="A18" s="31"/>
      <c r="B18" s="32"/>
      <c r="C18" s="6"/>
      <c r="D18" s="6"/>
      <c r="E18" s="6"/>
    </row>
    <row r="19" spans="1:5" ht="27.75" customHeight="1">
      <c r="A19" s="31"/>
      <c r="B19" s="32"/>
      <c r="C19" s="6"/>
      <c r="D19" s="6"/>
      <c r="E19" s="6"/>
    </row>
    <row r="20" spans="1:5" ht="27.75" customHeight="1">
      <c r="A20" s="31"/>
      <c r="B20" s="32"/>
      <c r="C20" s="6"/>
      <c r="D20" s="6"/>
      <c r="E20" s="6"/>
    </row>
    <row r="21" spans="1:5" ht="27.75" customHeight="1">
      <c r="A21" s="31"/>
      <c r="B21" s="32"/>
      <c r="C21" s="6"/>
      <c r="D21" s="6"/>
      <c r="E21" s="6"/>
    </row>
    <row r="22" spans="1:5" ht="27.75" customHeight="1">
      <c r="A22" s="31"/>
      <c r="B22" s="32"/>
      <c r="C22" s="6"/>
      <c r="D22" s="6"/>
      <c r="E22" s="6"/>
    </row>
    <row r="23" spans="1:5" ht="27.75" customHeight="1">
      <c r="A23" s="31"/>
      <c r="B23" s="32"/>
      <c r="C23" s="6"/>
      <c r="D23" s="6"/>
      <c r="E23" s="6"/>
    </row>
    <row r="24" spans="1:5" ht="27.75" customHeight="1">
      <c r="A24" s="106" t="s">
        <v>36</v>
      </c>
      <c r="B24" s="106"/>
      <c r="C24" s="106"/>
      <c r="D24" s="106"/>
      <c r="E24" s="106"/>
    </row>
    <row r="25" ht="22.5">
      <c r="A25" s="33"/>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0"/>
  <sheetViews>
    <sheetView zoomScaleSheetLayoutView="100" workbookViewId="0" topLeftCell="A1">
      <selection activeCell="C16" sqref="C16:C17"/>
    </sheetView>
  </sheetViews>
  <sheetFormatPr defaultColWidth="9.00390625" defaultRowHeight="14.25"/>
  <cols>
    <col min="1" max="3" width="25.625" style="15" customWidth="1"/>
    <col min="4" max="16384" width="9.00390625" style="15" bestFit="1"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07" t="s">
        <v>69</v>
      </c>
      <c r="B2" s="108"/>
      <c r="C2" s="10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59" t="s">
        <v>68</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92">
        <f>C6+C11+C15+C18</f>
        <v>839.39</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86" t="s">
        <v>38</v>
      </c>
      <c r="B6" s="87" t="s">
        <v>9</v>
      </c>
      <c r="C6" s="93">
        <v>604.85</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3" t="s">
        <v>93</v>
      </c>
      <c r="B7" s="24" t="s">
        <v>94</v>
      </c>
      <c r="C7" s="94">
        <v>222.41206</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1">
        <v>30104</v>
      </c>
      <c r="B8" s="24" t="s">
        <v>95</v>
      </c>
      <c r="C8" s="94">
        <v>176.16201</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85">
        <v>30303</v>
      </c>
      <c r="B9" s="24" t="s">
        <v>96</v>
      </c>
      <c r="C9" s="94">
        <f>29.966078+112.06976+49.415193</f>
        <v>191.451031</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85">
        <v>30399</v>
      </c>
      <c r="B10" s="24" t="s">
        <v>104</v>
      </c>
      <c r="C10" s="94">
        <v>14.825</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86" t="s">
        <v>39</v>
      </c>
      <c r="B11" s="90" t="s">
        <v>10</v>
      </c>
      <c r="C11" s="93">
        <v>146.52</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91" t="s">
        <v>97</v>
      </c>
      <c r="B12" s="24" t="s">
        <v>102</v>
      </c>
      <c r="C12" s="94">
        <f>146.524389-5.248355-0.3</f>
        <v>140.976034</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91" t="s">
        <v>92</v>
      </c>
      <c r="B13" s="24" t="s">
        <v>103</v>
      </c>
      <c r="C13" s="94">
        <v>0.3</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91" t="s">
        <v>98</v>
      </c>
      <c r="B14" s="24" t="s">
        <v>58</v>
      </c>
      <c r="C14" s="94">
        <v>5.248355</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5">
        <v>303</v>
      </c>
      <c r="B15" s="90" t="s">
        <v>11</v>
      </c>
      <c r="C15" s="93">
        <v>61.74</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21">
        <v>30302</v>
      </c>
      <c r="B16" s="24" t="s">
        <v>100</v>
      </c>
      <c r="C16" s="95">
        <v>14.0917</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21">
        <v>30311</v>
      </c>
      <c r="B17" s="24" t="s">
        <v>101</v>
      </c>
      <c r="C17" s="95">
        <v>47.64595</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86">
        <v>399</v>
      </c>
      <c r="B18" s="90" t="s">
        <v>99</v>
      </c>
      <c r="C18" s="93">
        <v>26.28</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24.75" customHeight="1">
      <c r="A19" s="109" t="s">
        <v>40</v>
      </c>
      <c r="B19" s="110"/>
      <c r="C19" s="110"/>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3" ht="24.75" customHeight="1">
      <c r="A20" s="111" t="s">
        <v>41</v>
      </c>
      <c r="B20" s="111"/>
      <c r="C20" s="111"/>
    </row>
  </sheetData>
  <mergeCells count="3">
    <mergeCell ref="A2:C2"/>
    <mergeCell ref="A19:C19"/>
    <mergeCell ref="A20:C20"/>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6" t="s">
        <v>70</v>
      </c>
      <c r="B1" s="97"/>
      <c r="C1" s="97"/>
      <c r="D1" s="97"/>
      <c r="E1" s="97"/>
      <c r="F1" s="97"/>
      <c r="G1" s="97"/>
      <c r="H1" s="97"/>
      <c r="I1" s="97"/>
      <c r="J1" s="97"/>
      <c r="K1" s="97"/>
      <c r="L1" s="97"/>
      <c r="M1" s="97"/>
      <c r="N1" s="97"/>
      <c r="O1" s="97"/>
    </row>
    <row r="2" spans="1:15" ht="30" customHeight="1">
      <c r="A2" s="97"/>
      <c r="B2" s="97"/>
      <c r="C2" s="97"/>
      <c r="D2" s="97"/>
      <c r="E2" s="97"/>
      <c r="F2" s="97"/>
      <c r="G2" s="97"/>
      <c r="H2" s="97"/>
      <c r="I2" s="97"/>
      <c r="J2" s="97"/>
      <c r="K2" s="97"/>
      <c r="L2" s="97"/>
      <c r="M2" s="97"/>
      <c r="N2" s="97"/>
      <c r="O2" s="97"/>
    </row>
    <row r="3" spans="1:15" ht="28.5" customHeight="1">
      <c r="A3" s="1" t="s">
        <v>66</v>
      </c>
      <c r="B3" s="1"/>
      <c r="C3" s="1"/>
      <c r="D3" s="1"/>
      <c r="E3" s="1"/>
      <c r="F3" s="2"/>
      <c r="G3" s="2"/>
      <c r="H3" s="2"/>
      <c r="I3" s="2"/>
      <c r="J3" s="2"/>
      <c r="K3" s="2"/>
      <c r="L3" s="2"/>
      <c r="M3" s="2"/>
      <c r="N3" s="11" t="s">
        <v>0</v>
      </c>
      <c r="O3" s="2"/>
    </row>
    <row r="4" spans="1:15" ht="25.5" customHeight="1">
      <c r="A4" s="98" t="s">
        <v>1</v>
      </c>
      <c r="B4" s="98"/>
      <c r="C4" s="98"/>
      <c r="D4" s="98" t="s">
        <v>2</v>
      </c>
      <c r="E4" s="98"/>
      <c r="F4" s="98"/>
      <c r="G4" s="98"/>
      <c r="H4" s="98"/>
      <c r="I4" s="98"/>
      <c r="J4" s="98"/>
      <c r="K4" s="98"/>
      <c r="L4" s="98"/>
      <c r="M4" s="98"/>
      <c r="N4" s="98"/>
      <c r="O4" s="98"/>
    </row>
    <row r="5" spans="1:15" ht="19.5" customHeight="1">
      <c r="A5" s="100" t="s">
        <v>42</v>
      </c>
      <c r="B5" s="100" t="s">
        <v>4</v>
      </c>
      <c r="C5" s="98"/>
      <c r="D5" s="103" t="s">
        <v>5</v>
      </c>
      <c r="E5" s="103"/>
      <c r="F5" s="99" t="s">
        <v>6</v>
      </c>
      <c r="G5" s="99"/>
      <c r="H5" s="99"/>
      <c r="I5" s="99"/>
      <c r="J5" s="99"/>
      <c r="K5" s="99"/>
      <c r="L5" s="99"/>
      <c r="M5" s="99"/>
      <c r="N5" s="99"/>
      <c r="O5" s="99"/>
    </row>
    <row r="6" spans="1:15" ht="51" customHeight="1">
      <c r="A6" s="100"/>
      <c r="B6" s="100"/>
      <c r="C6" s="98"/>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43</v>
      </c>
      <c r="B7" s="6"/>
      <c r="C7" s="98"/>
      <c r="D7" s="7"/>
      <c r="E7" s="8"/>
      <c r="F7" s="7"/>
      <c r="G7" s="9"/>
      <c r="H7" s="9"/>
      <c r="I7" s="9"/>
      <c r="J7" s="9"/>
      <c r="K7" s="9"/>
      <c r="L7" s="9"/>
      <c r="M7" s="9"/>
      <c r="N7" s="9"/>
      <c r="O7" s="9"/>
    </row>
    <row r="8" spans="1:15" ht="25.5" customHeight="1">
      <c r="A8" s="5" t="s">
        <v>44</v>
      </c>
      <c r="B8" s="6"/>
      <c r="C8" s="98"/>
      <c r="D8" s="7"/>
      <c r="E8" s="8"/>
      <c r="F8" s="7"/>
      <c r="G8" s="9"/>
      <c r="H8" s="9"/>
      <c r="I8" s="9"/>
      <c r="J8" s="9"/>
      <c r="K8" s="9"/>
      <c r="L8" s="9"/>
      <c r="M8" s="9"/>
      <c r="N8" s="9"/>
      <c r="O8" s="9"/>
    </row>
    <row r="9" spans="1:15" ht="25.5" customHeight="1">
      <c r="A9" s="5" t="s">
        <v>45</v>
      </c>
      <c r="B9" s="6"/>
      <c r="C9" s="98"/>
      <c r="D9" s="7"/>
      <c r="E9" s="8"/>
      <c r="F9" s="7"/>
      <c r="G9" s="9"/>
      <c r="H9" s="9"/>
      <c r="I9" s="9"/>
      <c r="J9" s="9"/>
      <c r="K9" s="9"/>
      <c r="L9" s="9"/>
      <c r="M9" s="9"/>
      <c r="N9" s="9"/>
      <c r="O9" s="9"/>
    </row>
    <row r="10" spans="1:15" ht="25.5" customHeight="1">
      <c r="A10" s="10"/>
      <c r="B10" s="10"/>
      <c r="C10" s="98"/>
      <c r="D10" s="10"/>
      <c r="E10" s="10"/>
      <c r="F10" s="10"/>
      <c r="G10" s="10"/>
      <c r="H10" s="10"/>
      <c r="I10" s="10"/>
      <c r="J10" s="10"/>
      <c r="K10" s="10"/>
      <c r="L10" s="10"/>
      <c r="M10" s="10"/>
      <c r="N10" s="10"/>
      <c r="O10" s="10"/>
    </row>
    <row r="11" spans="1:15" ht="25.5" customHeight="1">
      <c r="A11" s="10"/>
      <c r="B11" s="10"/>
      <c r="C11" s="98"/>
      <c r="D11" s="10"/>
      <c r="E11" s="10"/>
      <c r="F11" s="10"/>
      <c r="G11" s="10"/>
      <c r="H11" s="10"/>
      <c r="I11" s="10"/>
      <c r="J11" s="10"/>
      <c r="K11" s="10"/>
      <c r="L11" s="10"/>
      <c r="M11" s="10"/>
      <c r="N11" s="10"/>
      <c r="O11" s="10"/>
    </row>
    <row r="12" spans="1:15" ht="25.5" customHeight="1">
      <c r="A12" s="10"/>
      <c r="B12" s="10"/>
      <c r="C12" s="98"/>
      <c r="D12" s="10"/>
      <c r="E12" s="10"/>
      <c r="F12" s="10"/>
      <c r="G12" s="10"/>
      <c r="H12" s="10"/>
      <c r="I12" s="10"/>
      <c r="J12" s="10"/>
      <c r="K12" s="10"/>
      <c r="L12" s="10"/>
      <c r="M12" s="10"/>
      <c r="N12" s="10"/>
      <c r="O12" s="10"/>
    </row>
    <row r="13" spans="1:15" ht="25.5" customHeight="1">
      <c r="A13" s="10"/>
      <c r="B13" s="10"/>
      <c r="C13" s="98"/>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7"/>
  <sheetViews>
    <sheetView workbookViewId="0" topLeftCell="A1">
      <selection activeCell="K12" sqref="K12"/>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row>
    <row r="2" spans="1:245" ht="32.25" customHeight="1">
      <c r="A2" s="120" t="s">
        <v>71</v>
      </c>
      <c r="B2" s="121"/>
      <c r="C2" s="121"/>
      <c r="D2" s="121"/>
      <c r="E2" s="121"/>
      <c r="F2" s="121"/>
      <c r="G2" s="121"/>
      <c r="H2" s="121"/>
      <c r="I2" s="121"/>
      <c r="J2" s="121"/>
      <c r="K2" s="121"/>
      <c r="L2" s="121"/>
      <c r="M2" s="121"/>
      <c r="N2" s="121"/>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row>
    <row r="3" spans="1:245" ht="22.5" customHeight="1">
      <c r="A3" s="119" t="s">
        <v>85</v>
      </c>
      <c r="B3" s="119"/>
      <c r="C3" s="119"/>
      <c r="D3" s="119"/>
      <c r="E3" s="119"/>
      <c r="F3" s="119"/>
      <c r="G3" s="119"/>
      <c r="H3" s="37"/>
      <c r="I3" s="37"/>
      <c r="J3" s="37"/>
      <c r="K3" s="88" t="s">
        <v>0</v>
      </c>
      <c r="L3" s="88"/>
      <c r="M3" s="88"/>
      <c r="N3" s="88"/>
      <c r="O3" s="37"/>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row>
    <row r="4" spans="1:245" ht="14.25">
      <c r="A4" s="112" t="s">
        <v>46</v>
      </c>
      <c r="B4" s="89" t="s">
        <v>47</v>
      </c>
      <c r="C4" s="122"/>
      <c r="D4" s="122"/>
      <c r="E4" s="122"/>
      <c r="F4" s="122"/>
      <c r="G4" s="122"/>
      <c r="H4" s="122"/>
      <c r="I4" s="122"/>
      <c r="J4" s="122"/>
      <c r="K4" s="122"/>
      <c r="L4" s="123"/>
      <c r="M4" s="114" t="s">
        <v>87</v>
      </c>
      <c r="N4" s="116" t="s">
        <v>48</v>
      </c>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row>
    <row r="5" spans="1:245" ht="14.25">
      <c r="A5" s="112"/>
      <c r="B5" s="112" t="s">
        <v>49</v>
      </c>
      <c r="C5" s="112" t="s">
        <v>50</v>
      </c>
      <c r="D5" s="112"/>
      <c r="E5" s="112"/>
      <c r="F5" s="112" t="s">
        <v>51</v>
      </c>
      <c r="G5" s="124" t="s">
        <v>52</v>
      </c>
      <c r="H5" s="124"/>
      <c r="I5" s="124"/>
      <c r="J5" s="112" t="s">
        <v>53</v>
      </c>
      <c r="K5" s="112"/>
      <c r="L5" s="112"/>
      <c r="M5" s="115"/>
      <c r="N5" s="117"/>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row>
    <row r="6" spans="1:245" ht="36" customHeight="1">
      <c r="A6" s="125"/>
      <c r="B6" s="112"/>
      <c r="C6" s="38" t="s">
        <v>54</v>
      </c>
      <c r="D6" s="38" t="s">
        <v>55</v>
      </c>
      <c r="E6" s="38" t="s">
        <v>4</v>
      </c>
      <c r="F6" s="113"/>
      <c r="G6" s="38" t="s">
        <v>56</v>
      </c>
      <c r="H6" s="38" t="s">
        <v>57</v>
      </c>
      <c r="I6" s="38" t="s">
        <v>58</v>
      </c>
      <c r="J6" s="38" t="s">
        <v>59</v>
      </c>
      <c r="K6" s="50" t="s">
        <v>55</v>
      </c>
      <c r="L6" s="50" t="s">
        <v>4</v>
      </c>
      <c r="M6" s="115"/>
      <c r="N6" s="118"/>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row>
    <row r="7" spans="1:245" ht="38.25" customHeight="1">
      <c r="A7" s="39" t="s">
        <v>86</v>
      </c>
      <c r="B7" s="40">
        <f>15+F7</f>
        <v>20.3</v>
      </c>
      <c r="C7" s="74">
        <v>248</v>
      </c>
      <c r="D7" s="75">
        <v>1880</v>
      </c>
      <c r="E7" s="41">
        <v>15</v>
      </c>
      <c r="F7" s="41">
        <v>5.3</v>
      </c>
      <c r="G7" s="74">
        <v>2</v>
      </c>
      <c r="H7" s="41"/>
      <c r="I7" s="41">
        <v>5.3</v>
      </c>
      <c r="J7" s="51"/>
      <c r="K7" s="52"/>
      <c r="L7" s="53"/>
      <c r="M7" s="53">
        <v>20</v>
      </c>
      <c r="N7" s="76" t="s">
        <v>88</v>
      </c>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row>
    <row r="8" spans="1:245" ht="38.25" customHeight="1">
      <c r="A8" s="42"/>
      <c r="B8" s="43"/>
      <c r="C8" s="44"/>
      <c r="D8" s="44"/>
      <c r="E8" s="44"/>
      <c r="F8" s="44"/>
      <c r="G8" s="44"/>
      <c r="H8" s="44"/>
      <c r="I8" s="44"/>
      <c r="J8" s="44"/>
      <c r="K8" s="54"/>
      <c r="L8" s="54"/>
      <c r="M8" s="54"/>
      <c r="N8" s="54"/>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row>
    <row r="9" spans="1:245" ht="38.25" customHeight="1">
      <c r="A9" s="42"/>
      <c r="B9" s="43"/>
      <c r="C9" s="44"/>
      <c r="D9" s="44"/>
      <c r="E9" s="44"/>
      <c r="F9" s="44"/>
      <c r="G9" s="44"/>
      <c r="H9" s="44"/>
      <c r="I9" s="44"/>
      <c r="J9" s="44"/>
      <c r="K9" s="54"/>
      <c r="L9" s="54"/>
      <c r="M9" s="54"/>
      <c r="N9" s="54"/>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38.25" customHeight="1">
      <c r="A10" s="42"/>
      <c r="B10" s="43"/>
      <c r="C10" s="44"/>
      <c r="D10" s="44"/>
      <c r="E10" s="44"/>
      <c r="F10" s="44"/>
      <c r="G10" s="44"/>
      <c r="H10" s="44"/>
      <c r="I10" s="44"/>
      <c r="J10" s="44"/>
      <c r="K10" s="54"/>
      <c r="L10" s="54"/>
      <c r="M10" s="54"/>
      <c r="N10" s="54"/>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38.25" customHeight="1">
      <c r="A11" s="42"/>
      <c r="B11" s="43"/>
      <c r="C11" s="44"/>
      <c r="D11" s="44"/>
      <c r="E11" s="44"/>
      <c r="F11" s="44"/>
      <c r="G11" s="44"/>
      <c r="H11" s="44"/>
      <c r="I11" s="44"/>
      <c r="J11" s="44"/>
      <c r="K11" s="54"/>
      <c r="L11" s="54"/>
      <c r="M11" s="54"/>
      <c r="N11" s="54"/>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38.25" customHeight="1">
      <c r="A12" s="42"/>
      <c r="B12" s="43"/>
      <c r="C12" s="44"/>
      <c r="D12" s="44"/>
      <c r="E12" s="44"/>
      <c r="F12" s="44"/>
      <c r="G12" s="44"/>
      <c r="H12" s="44"/>
      <c r="I12" s="44"/>
      <c r="J12" s="44"/>
      <c r="K12" s="54"/>
      <c r="L12" s="54"/>
      <c r="M12" s="54"/>
      <c r="N12" s="54"/>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38.25" customHeight="1">
      <c r="A13" s="42"/>
      <c r="B13" s="43"/>
      <c r="C13" s="44"/>
      <c r="D13" s="44"/>
      <c r="E13" s="44"/>
      <c r="F13" s="44"/>
      <c r="G13" s="44"/>
      <c r="H13" s="44"/>
      <c r="I13" s="44"/>
      <c r="J13" s="44"/>
      <c r="K13" s="54"/>
      <c r="L13" s="54"/>
      <c r="M13" s="54"/>
      <c r="N13" s="54"/>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ht="14.25">
      <c r="A14" s="45" t="s">
        <v>60</v>
      </c>
      <c r="B14" s="46"/>
      <c r="C14" s="46"/>
      <c r="D14" s="46"/>
      <c r="E14" s="46"/>
      <c r="F14" s="46"/>
      <c r="G14" s="47"/>
      <c r="H14" s="47"/>
      <c r="I14" s="47"/>
      <c r="J14" s="47"/>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10" ht="14.25">
      <c r="A15" s="48" t="s">
        <v>61</v>
      </c>
      <c r="B15" s="48"/>
      <c r="C15" s="48"/>
      <c r="D15" s="48"/>
      <c r="E15" s="48"/>
      <c r="F15" s="48"/>
      <c r="G15" s="48"/>
      <c r="H15" s="48"/>
      <c r="I15" s="48"/>
      <c r="J15" s="48"/>
    </row>
    <row r="16" spans="1:10" ht="14.25">
      <c r="A16" s="49" t="s">
        <v>62</v>
      </c>
      <c r="B16" s="49"/>
      <c r="C16" s="49"/>
      <c r="D16" s="49"/>
      <c r="E16" s="49"/>
      <c r="F16" s="49"/>
      <c r="G16" s="49"/>
      <c r="H16" s="49"/>
      <c r="I16" s="49"/>
      <c r="J16" s="49"/>
    </row>
    <row r="17" spans="1:10" ht="14.25">
      <c r="A17" s="49"/>
      <c r="B17" s="49"/>
      <c r="C17" s="49"/>
      <c r="D17" s="49"/>
      <c r="E17" s="49"/>
      <c r="F17" s="49"/>
      <c r="G17" s="49"/>
      <c r="H17" s="49"/>
      <c r="I17" s="49"/>
      <c r="J17" s="49"/>
    </row>
  </sheetData>
  <mergeCells count="12">
    <mergeCell ref="A2:N2"/>
    <mergeCell ref="K3:N3"/>
    <mergeCell ref="B4:L4"/>
    <mergeCell ref="C5:E5"/>
    <mergeCell ref="G5:I5"/>
    <mergeCell ref="J5:L5"/>
    <mergeCell ref="A4:A6"/>
    <mergeCell ref="B5:B6"/>
    <mergeCell ref="F5:F6"/>
    <mergeCell ref="M4:M6"/>
    <mergeCell ref="N4:N6"/>
    <mergeCell ref="A3:G3"/>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2017-05-12T07:57:59Z</cp:lastPrinted>
  <dcterms:created xsi:type="dcterms:W3CDTF">2008-09-11T17:22:52Z</dcterms:created>
  <dcterms:modified xsi:type="dcterms:W3CDTF">2016-12-31T09:15:38Z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